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Источники!$F$25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Источники!$A$25</definedName>
    <definedName name="REND_1" localSheetId="1">Расходы!$A$96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Источники!$A$24:$D$24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D22" i="3" l="1"/>
  <c r="D21" i="3" s="1"/>
  <c r="D20" i="3" s="1"/>
  <c r="D24" i="3"/>
  <c r="D36" i="1"/>
  <c r="D35" i="1"/>
  <c r="D21" i="1" s="1"/>
  <c r="D84" i="2"/>
  <c r="D83" i="2"/>
  <c r="D82" i="2" s="1"/>
  <c r="D81" i="2" s="1"/>
  <c r="D79" i="2"/>
  <c r="D77" i="2"/>
  <c r="F77" i="2" s="1"/>
  <c r="D72" i="2"/>
  <c r="F72" i="2" s="1"/>
  <c r="D69" i="2"/>
  <c r="D64" i="2"/>
  <c r="D63" i="2"/>
  <c r="D62" i="2" s="1"/>
  <c r="D61" i="2" s="1"/>
  <c r="D57" i="2"/>
  <c r="D56" i="2" s="1"/>
  <c r="D55" i="2" s="1"/>
  <c r="D54" i="2" s="1"/>
  <c r="D51" i="2"/>
  <c r="D50" i="2" s="1"/>
  <c r="D49" i="2" s="1"/>
  <c r="D38" i="2"/>
  <c r="D34" i="2"/>
  <c r="D31" i="2"/>
  <c r="F31" i="2" s="1"/>
  <c r="D27" i="2"/>
  <c r="D24" i="2"/>
  <c r="D23" i="2" s="1"/>
  <c r="D20" i="2"/>
  <c r="F20" i="2" s="1"/>
  <c r="D19" i="2"/>
  <c r="E22" i="3"/>
  <c r="E21" i="3" s="1"/>
  <c r="E20" i="3" s="1"/>
  <c r="E12" i="3" s="1"/>
  <c r="E24" i="3"/>
  <c r="E84" i="2"/>
  <c r="E83" i="2" s="1"/>
  <c r="E79" i="2"/>
  <c r="E77" i="2"/>
  <c r="E76" i="2" s="1"/>
  <c r="E72" i="2"/>
  <c r="E69" i="2"/>
  <c r="E64" i="2"/>
  <c r="E63" i="2" s="1"/>
  <c r="E57" i="2"/>
  <c r="E56" i="2" s="1"/>
  <c r="E51" i="2"/>
  <c r="E50" i="2" s="1"/>
  <c r="E38" i="2"/>
  <c r="E34" i="2"/>
  <c r="E31" i="2"/>
  <c r="E30" i="2" s="1"/>
  <c r="E27" i="2"/>
  <c r="E24" i="2"/>
  <c r="E23" i="2" s="1"/>
  <c r="E20" i="2"/>
  <c r="E19" i="2" s="1"/>
  <c r="F19" i="2" s="1"/>
  <c r="E70" i="1"/>
  <c r="D69" i="1"/>
  <c r="D68" i="1" s="1"/>
  <c r="D67" i="1" s="1"/>
  <c r="E69" i="1"/>
  <c r="E68" i="1" s="1"/>
  <c r="F73" i="1"/>
  <c r="F72" i="1"/>
  <c r="E64" i="1"/>
  <c r="F64" i="1" s="1"/>
  <c r="E65" i="1"/>
  <c r="E62" i="1"/>
  <c r="E61" i="1" s="1"/>
  <c r="F61" i="1" s="1"/>
  <c r="E59" i="1"/>
  <c r="E56" i="1" s="1"/>
  <c r="E53" i="1"/>
  <c r="F53" i="1" s="1"/>
  <c r="E49" i="1"/>
  <c r="F49" i="1" s="1"/>
  <c r="E47" i="1"/>
  <c r="E42" i="1"/>
  <c r="F42" i="1" s="1"/>
  <c r="E43" i="1"/>
  <c r="E28" i="1"/>
  <c r="F28" i="1" s="1"/>
  <c r="F30" i="1"/>
  <c r="E24" i="1"/>
  <c r="F24" i="1" s="1"/>
  <c r="F25" i="1"/>
  <c r="F26" i="1"/>
  <c r="F27" i="1"/>
  <c r="F29" i="1"/>
  <c r="F31" i="1"/>
  <c r="F32" i="1"/>
  <c r="F33" i="1"/>
  <c r="F34" i="1"/>
  <c r="F36" i="1"/>
  <c r="F37" i="1"/>
  <c r="F38" i="1"/>
  <c r="F39" i="1"/>
  <c r="F40" i="1"/>
  <c r="F43" i="1"/>
  <c r="F44" i="1"/>
  <c r="F45" i="1"/>
  <c r="F47" i="1"/>
  <c r="F48" i="1"/>
  <c r="F50" i="1"/>
  <c r="F54" i="1"/>
  <c r="F57" i="1"/>
  <c r="F58" i="1"/>
  <c r="F59" i="1"/>
  <c r="F60" i="1"/>
  <c r="F62" i="1"/>
  <c r="F63" i="1"/>
  <c r="F65" i="1"/>
  <c r="F66" i="1"/>
  <c r="F70" i="1"/>
  <c r="F71" i="1"/>
  <c r="F74" i="1"/>
  <c r="F75" i="1"/>
  <c r="F76" i="1"/>
  <c r="F77" i="1"/>
  <c r="F78" i="1"/>
  <c r="F79" i="1"/>
  <c r="F80" i="1"/>
  <c r="F81" i="1"/>
  <c r="F82" i="1"/>
  <c r="F83" i="1"/>
  <c r="F84" i="1"/>
  <c r="F21" i="2"/>
  <c r="F25" i="2"/>
  <c r="F26" i="2"/>
  <c r="F27" i="2"/>
  <c r="F28" i="2"/>
  <c r="F29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52" i="2"/>
  <c r="F53" i="2"/>
  <c r="F57" i="2"/>
  <c r="F58" i="2"/>
  <c r="F59" i="2"/>
  <c r="F60" i="2"/>
  <c r="F65" i="2"/>
  <c r="F69" i="2"/>
  <c r="F70" i="2"/>
  <c r="F71" i="2"/>
  <c r="F73" i="2"/>
  <c r="F78" i="2"/>
  <c r="F79" i="2"/>
  <c r="F80" i="2"/>
  <c r="F85" i="2"/>
  <c r="F86" i="2"/>
  <c r="F87" i="2"/>
  <c r="F88" i="2"/>
  <c r="F89" i="2"/>
  <c r="F90" i="2"/>
  <c r="F91" i="2"/>
  <c r="F92" i="2"/>
  <c r="F93" i="2"/>
  <c r="F94" i="2"/>
  <c r="E55" i="1" l="1"/>
  <c r="F55" i="1" s="1"/>
  <c r="F56" i="1"/>
  <c r="E22" i="2"/>
  <c r="E18" i="2" s="1"/>
  <c r="E17" i="2" s="1"/>
  <c r="F84" i="2"/>
  <c r="D76" i="2"/>
  <c r="D75" i="2" s="1"/>
  <c r="D74" i="2" s="1"/>
  <c r="E23" i="1"/>
  <c r="F64" i="2"/>
  <c r="F69" i="1"/>
  <c r="E52" i="1"/>
  <c r="D30" i="2"/>
  <c r="F51" i="2"/>
  <c r="F24" i="2"/>
  <c r="D19" i="1"/>
  <c r="F35" i="1"/>
  <c r="D68" i="2"/>
  <c r="D67" i="2" s="1"/>
  <c r="D66" i="2" s="1"/>
  <c r="D22" i="2"/>
  <c r="D18" i="2" s="1"/>
  <c r="D17" i="2" s="1"/>
  <c r="D16" i="2" s="1"/>
  <c r="D15" i="2" s="1"/>
  <c r="D13" i="2" s="1"/>
  <c r="F23" i="2"/>
  <c r="F83" i="2"/>
  <c r="E82" i="2"/>
  <c r="E81" i="2" s="1"/>
  <c r="E75" i="2"/>
  <c r="E74" i="2"/>
  <c r="E68" i="2"/>
  <c r="E67" i="2" s="1"/>
  <c r="F68" i="2"/>
  <c r="E62" i="2"/>
  <c r="E61" i="2" s="1"/>
  <c r="F61" i="2" s="1"/>
  <c r="F63" i="2"/>
  <c r="F62" i="2"/>
  <c r="E55" i="2"/>
  <c r="F55" i="2" s="1"/>
  <c r="F56" i="2"/>
  <c r="E49" i="2"/>
  <c r="F49" i="2" s="1"/>
  <c r="F50" i="2"/>
  <c r="F30" i="2"/>
  <c r="F67" i="1"/>
  <c r="E67" i="1"/>
  <c r="F68" i="1"/>
  <c r="E46" i="1"/>
  <c r="F46" i="1"/>
  <c r="E41" i="1"/>
  <c r="F41" i="1" s="1"/>
  <c r="E54" i="2" l="1"/>
  <c r="F54" i="2" s="1"/>
  <c r="E22" i="1"/>
  <c r="F23" i="1"/>
  <c r="E51" i="1"/>
  <c r="F51" i="1" s="1"/>
  <c r="F52" i="1"/>
  <c r="F75" i="2"/>
  <c r="F74" i="2"/>
  <c r="F22" i="2"/>
  <c r="F76" i="2"/>
  <c r="D96" i="2"/>
  <c r="F18" i="2"/>
  <c r="F17" i="2"/>
  <c r="E16" i="2"/>
  <c r="E15" i="2" s="1"/>
  <c r="F81" i="2"/>
  <c r="F82" i="2"/>
  <c r="F67" i="2"/>
  <c r="E66" i="2"/>
  <c r="F66" i="2" s="1"/>
  <c r="F22" i="1" l="1"/>
  <c r="E21" i="1"/>
  <c r="F16" i="2"/>
  <c r="F15" i="2"/>
  <c r="E13" i="2"/>
  <c r="F13" i="2" s="1"/>
  <c r="F21" i="1" l="1"/>
  <c r="E19" i="1"/>
  <c r="E96" i="2" l="1"/>
  <c r="F19" i="1"/>
</calcChain>
</file>

<file path=xl/sharedStrings.xml><?xml version="1.0" encoding="utf-8"?>
<sst xmlns="http://schemas.openxmlformats.org/spreadsheetml/2006/main" count="577" uniqueCount="347">
  <si>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</si>
  <si>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</si>
  <si>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</si>
  <si>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</si>
  <si>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</si>
  <si>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</si>
  <si>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</si>
  <si>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</si>
  <si>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</si>
  <si>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</si>
  <si>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</si>
  <si>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</si>
  <si>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</si>
  <si>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</si>
  <si>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</si>
  <si>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ЕКАТЕРИНОВСКОГО СЕЛЬСКОГО ПОСЕЛЕНИЯ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</si>
  <si>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</si>
  <si>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</si>
  <si>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</si>
  <si>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</si>
  <si>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</si>
  <si>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</si>
  <si>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</si>
  <si>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</si>
  <si>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</si>
  <si>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</si>
  <si>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</si>
  <si>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</si>
  <si>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</si>
  <si>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</si>
  <si>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</si>
  <si>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</si>
  <si>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</si>
  <si>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</si>
  <si>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</si>
  <si>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</si>
  <si>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</si>
  <si>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</si>
  <si>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</si>
  <si>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</si>
  <si>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</si>
  <si>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</si>
  <si>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</si>
  <si>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</si>
  <si>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</si>
  <si>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</si>
  <si>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</si>
  <si>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</si>
  <si>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</si>
  <si>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</si>
  <si>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</si>
  <si>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</si>
  <si>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</si>
  <si>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</si>
  <si>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</si>
  <si>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</si>
  <si>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</si>
  <si>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</si>
  <si>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</si>
  <si>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</si>
  <si>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</si>
  <si>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</si>
  <si>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</si>
  <si>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</si>
  <si>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</si>
  <si>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</si>
  <si>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</si>
  <si>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</si>
  <si>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</si>
  <si>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</si>
  <si>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</si>
  <si>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</si>
  <si>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</si>
  <si>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</si>
  <si>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</si>
  <si>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</si>
  <si>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</si>
  <si>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</si>
  <si>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</si>
  <si>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</si>
  <si>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</si>
  <si>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</si>
  <si>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</si>
  <si>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</si>
  <si>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</si>
  <si>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</si>
  <si>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</si>
  <si>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</si>
  <si>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</si>
  <si>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</si>
  <si>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</si>
  <si>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</si>
  <si>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</si>
  <si>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</si>
  <si>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</si>
  <si>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</si>
  <si>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</si>
  <si>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</si>
  <si>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</si>
  <si>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</si>
  <si>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</si>
  <si>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</si>
  <si>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</si>
  <si>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</si>
  <si>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</si>
  <si>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</si>
  <si>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</si>
  <si>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</si>
  <si>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</si>
  <si>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</si>
  <si>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</si>
  <si>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</si>
  <si>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</si>
  <si>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</si>
  <si>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</si>
  <si>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</si>
  <si>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</si>
  <si>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</si>
  <si>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</si>
  <si>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</si>
  <si>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</si>
  <si>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</si>
  <si>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</si>
  <si>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</si>
  <si>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</si>
  <si>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</si>
  <si>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</si>
  <si>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</si>
  <si>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</si>
  <si>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</si>
  <si>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</si>
  <si>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</si>
  <si>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</si>
  <si>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</si>
  <si>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</si>
  <si>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</si>
  <si>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</si>
  <si>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</si>
  <si>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</si>
  <si>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</si>
  <si>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</si>
  <si>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</si>
  <si>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</si>
  <si>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</si>
  <si>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</si>
  <si>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</si>
  <si>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</si>
  <si>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</si>
  <si>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</si>
  <si>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</si>
  <si>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</si>
  <si>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</si>
  <si>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</si>
  <si>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</si>
  <si>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</si>
  <si>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</si>
  <si>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</si>
  <si>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</si>
  <si>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</si>
  <si>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</si>
  <si>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</si>
  <si>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</si>
  <si>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</si>
  <si>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</si>
  <si>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</si>
  <si>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</si>
  <si>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</si>
  <si>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</si>
  <si>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Екатериновского сельского поселения «Муниципальная политика»</t>
  </si>
  <si>
    <t xml:space="preserve">951 0104 0810029200 000 </t>
  </si>
  <si>
    <t>Прочая закупка товаров, работ и услуг</t>
  </si>
  <si>
    <t xml:space="preserve">951 0104 0810029200 244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</si>
  <si>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</si>
  <si>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</si>
  <si>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</si>
  <si>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</si>
  <si>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</si>
  <si>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</si>
  <si>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</si>
  <si>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</si>
  <si>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</si>
  <si>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</si>
  <si>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</si>
  <si>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</si>
  <si>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</si>
  <si>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</si>
  <si>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</si>
  <si>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</si>
  <si>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</si>
  <si>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</si>
  <si>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</si>
  <si>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</si>
  <si>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</si>
  <si>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</si>
  <si>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</si>
  <si>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</si>
  <si>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</si>
  <si>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</si>
  <si>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</si>
  <si>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</si>
  <si>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</si>
  <si>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</si>
  <si>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</si>
  <si>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</si>
  <si>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</si>
  <si>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</si>
  <si>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</si>
  <si>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</si>
  <si>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</si>
  <si>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</si>
  <si>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</si>
  <si>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</si>
  <si>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</si>
  <si>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</si>
  <si>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</si>
  <si>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</si>
  <si>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</si>
  <si>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</si>
  <si>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</si>
  <si>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</si>
  <si>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</si>
  <si>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</si>
  <si>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</si>
  <si>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</si>
  <si>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</si>
  <si>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</si>
  <si>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</si>
  <si>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</si>
  <si>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</si>
  <si>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</si>
  <si>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</si>
  <si>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</si>
  <si>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</si>
  <si>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</si>
  <si>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</si>
  <si>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</si>
  <si>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</si>
  <si>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</si>
  <si>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</si>
  <si>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</si>
  <si>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</si>
  <si>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</si>
  <si>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</si>
  <si>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</si>
  <si>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</si>
  <si>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</si>
  <si>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</si>
  <si>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</si>
  <si>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</si>
  <si>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</si>
  <si>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</si>
  <si>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</si>
  <si>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</si>
  <si>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</si>
  <si>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</si>
  <si>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</si>
  <si>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</si>
  <si>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</si>
  <si>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</si>
  <si>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</si>
  <si>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</si>
  <si>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</si>
  <si>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</si>
  <si>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</si>
  <si>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</si>
  <si>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</si>
  <si>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</si>
  <si>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</si>
  <si>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</si>
  <si>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</si>
  <si>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</si>
  <si>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</si>
  <si>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</si>
  <si>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</si>
  <si>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</si>
  <si>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Иные выплаты населению</t>
  </si>
  <si>
    <t xml:space="preserve">951 1003 9910090100 360 </t>
  </si>
  <si>
    <t>ОБСЛУЖИВАНИЕ ГОСУДАРСТВЕННОГО И МУНИЦИПАЛЬНОГО ДОЛГА</t>
  </si>
  <si>
    <t xml:space="preserve">951 1300 0000000000 000 </t>
  </si>
  <si>
    <t xml:space="preserve">951 1301 9000000000 000 </t>
  </si>
  <si>
    <t>Обслуживание муниципального долга Екатериновского сельского поселения</t>
  </si>
  <si>
    <t xml:space="preserve">951 1301 9920000000 000 </t>
  </si>
  <si>
    <t>Процентные платежи по обслуживанию муниципального долга Екатериновского сельского поселения в рамках  непрограммных расходов органов местного самоуправления Екатериновского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</si>
  <si>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</si>
  <si>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</si>
  <si>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</si>
  <si>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</si>
  <si>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</si>
  <si>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</si>
  <si>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</si>
  <si>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</si>
  <si>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</si>
  <si>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</si>
  <si>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</si>
  <si>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</si>
  <si>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</si>
  <si>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</si>
  <si>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</si>
  <si>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</si>
  <si>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</si>
  <si>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</si>
  <si>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</si>
  <si>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</si>
  <si>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</si>
  <si>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</si>
  <si>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</si>
  <si>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</si>
  <si>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</si>
  <si>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</si>
  <si>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</si>
  <si>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</si>
  <si>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</si>
  <si>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</si>
  <si>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</si>
  <si>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</si>
  <si>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</si>
  <si>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</si>
  <si>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</si>
  <si>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</si>
  <si>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</si>
  <si>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</si>
  <si>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</si>
  <si>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</si>
  <si>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</si>
  <si>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</si>
  <si>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</si>
  <si>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</si>
  <si>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</si>
  <si>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</si>
  <si>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</si>
  <si>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</si>
  <si>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</si>
  <si>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058034-03</t>
  </si>
  <si>
    <t>Доходы/PERIOD</t>
  </si>
  <si>
    <t>Бюджет Екатериновского сельского поселения Сальского района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</si>
  <si>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</si>
  <si>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</si>
  <si>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Дотации бюджетам сельских поселений на поддержку мер по обеспечению сбалансированности бюджетов</t>
  </si>
  <si>
    <t>951 20215002100000151</t>
  </si>
  <si>
    <t>Дотации бюджетам на поддержку мер по обеспечению сбалансированности бюджетов</t>
  </si>
  <si>
    <t>951 20215002000000151</t>
  </si>
  <si>
    <t xml:space="preserve">                                                     (подпись)                     (расшифровка подписи)</t>
  </si>
  <si>
    <t>экономической службы               (подпись)                     (расшифровка подписи)</t>
  </si>
  <si>
    <t xml:space="preserve">                                               (подпись)                     (расшифровка подписи)</t>
  </si>
  <si>
    <t xml:space="preserve"> Руководитель                        __________________           </t>
  </si>
  <si>
    <t xml:space="preserve">Руководитель финансово-    __________________           </t>
  </si>
  <si>
    <t xml:space="preserve">Главный бухгалтер                ________________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</si>
</sst>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scheme val="minor"/>
    </font>
    <font>
      <sz val="8"/>
      <color rgb="FF00000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46" xfId="1" applyNumberFormat="1" applyFont="1" applyFill="1" applyBorder="1" applyAlignment="1">
      <alignment horizontal="left" wrapText="1" readingOrder="1"/>
    </xf>
    <xf numFmtId="0" fontId="7" fillId="0" borderId="0" xfId="0" applyFont="1"/>
    <xf numFmtId="4" fontId="2" fillId="2" borderId="24" xfId="0" applyNumberFormat="1" applyFont="1" applyFill="1" applyBorder="1" applyAlignment="1" applyProtection="1">
      <alignment horizontal="right"/>
    </xf>
    <xf numFmtId="4" fontId="2" fillId="0" borderId="24" xfId="0" applyNumberFormat="1" applyFont="1" applyFill="1" applyBorder="1" applyAlignment="1" applyProtection="1">
      <alignment horizontal="right"/>
    </xf>
    <xf numFmtId="4" fontId="2" fillId="0" borderId="23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>
      <selection activeCell="D67" sqref="D6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3"/>
      <c r="B1" s="113"/>
      <c r="C1" s="113"/>
      <c r="D1" s="113"/>
      <c r="E1" s="2"/>
      <c r="F1" s="2"/>
    </row>
    <row r="2" spans="1:6" ht="16.899999999999999" customHeight="1" x14ac:dyDescent="0.25">
      <c r="A2" s="113" t="s">
        <v>0</v>
      </c>
      <c r="B2" s="113"/>
      <c r="C2" s="113"/>
      <c r="D2" s="113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4" t="s">
        <v>5</v>
      </c>
      <c r="B4" s="114"/>
      <c r="C4" s="114"/>
      <c r="D4" s="114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x14ac:dyDescent="0.2">
      <c r="A6" s="11" t="s">
        <v>8</v>
      </c>
      <c r="B6" s="115" t="s">
        <v>15</v>
      </c>
      <c r="C6" s="116"/>
      <c r="D6" s="116"/>
      <c r="E6" s="3" t="s">
        <v>9</v>
      </c>
      <c r="F6" s="10" t="s">
        <v>18</v>
      </c>
    </row>
    <row r="7" spans="1:6" x14ac:dyDescent="0.2">
      <c r="A7" s="11" t="s">
        <v>10</v>
      </c>
      <c r="B7" s="117" t="s">
        <v>334</v>
      </c>
      <c r="C7" s="117"/>
      <c r="D7" s="117"/>
      <c r="E7" s="3" t="s">
        <v>11</v>
      </c>
      <c r="F7" s="12" t="s">
        <v>19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13" t="s">
        <v>20</v>
      </c>
      <c r="B10" s="113"/>
      <c r="C10" s="113"/>
      <c r="D10" s="113"/>
      <c r="E10" s="1"/>
      <c r="F10" s="17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8">
        <f>D21+D67</f>
        <v>12244700</v>
      </c>
      <c r="E19" s="28">
        <f>E21+E67</f>
        <v>12349198.870000001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f>D22+D35+D41+D51+D55+D64</f>
        <v>7918700</v>
      </c>
      <c r="E21" s="37">
        <f>E22+E35+E41+E51+E55+E64</f>
        <v>8008921.7700000005</v>
      </c>
      <c r="F21" s="38" t="str">
        <f t="shared" ref="F21:F53" si="0">IF(OR(D21="-",IF(E21="-",0,E21)&gt;=IF(D21="-",0,D21)),"-",IF(D21="-",0,D21)-IF(E21="-",0,E21))</f>
        <v>-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1338400</v>
      </c>
      <c r="E22" s="37">
        <f>E23</f>
        <v>1468604.26</v>
      </c>
      <c r="F22" s="38" t="str">
        <f t="shared" si="0"/>
        <v>-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1338400</v>
      </c>
      <c r="E23" s="37">
        <f>E24+E28+E32</f>
        <v>1468604.26</v>
      </c>
      <c r="F23" s="38" t="str">
        <f t="shared" si="0"/>
        <v>-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1328200</v>
      </c>
      <c r="E24" s="37">
        <f>E25+E26+E27</f>
        <v>1455167.8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1452412.34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596.66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2158.8000000000002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5200</v>
      </c>
      <c r="E28" s="37">
        <f>E29+E30+E31</f>
        <v>8257.92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7784.64</v>
      </c>
      <c r="F29" s="38" t="str">
        <f t="shared" si="0"/>
        <v>-</v>
      </c>
    </row>
    <row r="30" spans="1:6" ht="105" customHeight="1" x14ac:dyDescent="0.2">
      <c r="A30" s="39" t="s">
        <v>336</v>
      </c>
      <c r="B30" s="35"/>
      <c r="C30" s="36" t="s">
        <v>335</v>
      </c>
      <c r="D30" s="37" t="s">
        <v>44</v>
      </c>
      <c r="E30" s="37">
        <v>233.28</v>
      </c>
      <c r="F30" s="38" t="str">
        <f t="shared" si="0"/>
        <v>-</v>
      </c>
    </row>
    <row r="31" spans="1:6" ht="123.75" x14ac:dyDescent="0.2">
      <c r="A31" s="39" t="s">
        <v>53</v>
      </c>
      <c r="B31" s="35" t="s">
        <v>31</v>
      </c>
      <c r="C31" s="36" t="s">
        <v>54</v>
      </c>
      <c r="D31" s="37" t="s">
        <v>44</v>
      </c>
      <c r="E31" s="37">
        <v>240</v>
      </c>
      <c r="F31" s="38" t="str">
        <f t="shared" si="0"/>
        <v>-</v>
      </c>
    </row>
    <row r="32" spans="1:6" ht="33.75" x14ac:dyDescent="0.2">
      <c r="A32" s="34" t="s">
        <v>55</v>
      </c>
      <c r="B32" s="35" t="s">
        <v>31</v>
      </c>
      <c r="C32" s="36" t="s">
        <v>56</v>
      </c>
      <c r="D32" s="37">
        <v>5000</v>
      </c>
      <c r="E32" s="37">
        <v>5178.54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31</v>
      </c>
      <c r="C33" s="36" t="s">
        <v>58</v>
      </c>
      <c r="D33" s="37" t="s">
        <v>44</v>
      </c>
      <c r="E33" s="37">
        <v>5118.54</v>
      </c>
      <c r="F33" s="38" t="str">
        <f t="shared" si="0"/>
        <v>-</v>
      </c>
    </row>
    <row r="34" spans="1:6" ht="67.5" x14ac:dyDescent="0.2">
      <c r="A34" s="34" t="s">
        <v>59</v>
      </c>
      <c r="B34" s="35" t="s">
        <v>31</v>
      </c>
      <c r="C34" s="36" t="s">
        <v>60</v>
      </c>
      <c r="D34" s="37" t="s">
        <v>44</v>
      </c>
      <c r="E34" s="37">
        <v>60</v>
      </c>
      <c r="F34" s="38" t="str">
        <f t="shared" si="0"/>
        <v>-</v>
      </c>
    </row>
    <row r="35" spans="1:6" x14ac:dyDescent="0.2">
      <c r="A35" s="34" t="s">
        <v>61</v>
      </c>
      <c r="B35" s="35" t="s">
        <v>31</v>
      </c>
      <c r="C35" s="36" t="s">
        <v>62</v>
      </c>
      <c r="D35" s="37">
        <f>D36</f>
        <v>1616300</v>
      </c>
      <c r="E35" s="37">
        <v>1651695.66</v>
      </c>
      <c r="F35" s="38" t="str">
        <f t="shared" si="0"/>
        <v>-</v>
      </c>
    </row>
    <row r="36" spans="1:6" x14ac:dyDescent="0.2">
      <c r="A36" s="34" t="s">
        <v>63</v>
      </c>
      <c r="B36" s="35" t="s">
        <v>31</v>
      </c>
      <c r="C36" s="36" t="s">
        <v>64</v>
      </c>
      <c r="D36" s="37">
        <f>D37</f>
        <v>1616300</v>
      </c>
      <c r="E36" s="37">
        <v>1651695.66</v>
      </c>
      <c r="F36" s="38" t="str">
        <f t="shared" si="0"/>
        <v>-</v>
      </c>
    </row>
    <row r="37" spans="1:6" x14ac:dyDescent="0.2">
      <c r="A37" s="34" t="s">
        <v>63</v>
      </c>
      <c r="B37" s="35" t="s">
        <v>31</v>
      </c>
      <c r="C37" s="36" t="s">
        <v>65</v>
      </c>
      <c r="D37" s="37">
        <v>1616300</v>
      </c>
      <c r="E37" s="37">
        <v>1651695.66</v>
      </c>
      <c r="F37" s="38" t="str">
        <f t="shared" si="0"/>
        <v>-</v>
      </c>
    </row>
    <row r="38" spans="1:6" ht="45" x14ac:dyDescent="0.2">
      <c r="A38" s="34" t="s">
        <v>66</v>
      </c>
      <c r="B38" s="35" t="s">
        <v>31</v>
      </c>
      <c r="C38" s="36" t="s">
        <v>67</v>
      </c>
      <c r="D38" s="37" t="s">
        <v>44</v>
      </c>
      <c r="E38" s="37">
        <v>1644445.35</v>
      </c>
      <c r="F38" s="38" t="str">
        <f t="shared" si="0"/>
        <v>-</v>
      </c>
    </row>
    <row r="39" spans="1:6" ht="22.5" x14ac:dyDescent="0.2">
      <c r="A39" s="34" t="s">
        <v>68</v>
      </c>
      <c r="B39" s="35" t="s">
        <v>31</v>
      </c>
      <c r="C39" s="36" t="s">
        <v>69</v>
      </c>
      <c r="D39" s="37" t="s">
        <v>44</v>
      </c>
      <c r="E39" s="37">
        <v>3968.88</v>
      </c>
      <c r="F39" s="38" t="str">
        <f t="shared" si="0"/>
        <v>-</v>
      </c>
    </row>
    <row r="40" spans="1:6" ht="33.75" x14ac:dyDescent="0.2">
      <c r="A40" s="34" t="s">
        <v>70</v>
      </c>
      <c r="B40" s="35" t="s">
        <v>31</v>
      </c>
      <c r="C40" s="36" t="s">
        <v>71</v>
      </c>
      <c r="D40" s="37" t="s">
        <v>44</v>
      </c>
      <c r="E40" s="37">
        <v>3281.43</v>
      </c>
      <c r="F40" s="38" t="str">
        <f t="shared" si="0"/>
        <v>-</v>
      </c>
    </row>
    <row r="41" spans="1:6" x14ac:dyDescent="0.2">
      <c r="A41" s="34" t="s">
        <v>72</v>
      </c>
      <c r="B41" s="35" t="s">
        <v>31</v>
      </c>
      <c r="C41" s="36" t="s">
        <v>73</v>
      </c>
      <c r="D41" s="37">
        <v>4384500</v>
      </c>
      <c r="E41" s="37">
        <f>E43+E46</f>
        <v>4347516.28</v>
      </c>
      <c r="F41" s="38">
        <f t="shared" si="0"/>
        <v>36983.719999999739</v>
      </c>
    </row>
    <row r="42" spans="1:6" x14ac:dyDescent="0.2">
      <c r="A42" s="34" t="s">
        <v>74</v>
      </c>
      <c r="B42" s="35" t="s">
        <v>31</v>
      </c>
      <c r="C42" s="36" t="s">
        <v>75</v>
      </c>
      <c r="D42" s="37">
        <v>251300</v>
      </c>
      <c r="E42" s="37">
        <f>E43</f>
        <v>273208.2</v>
      </c>
      <c r="F42" s="38" t="str">
        <f t="shared" si="0"/>
        <v>-</v>
      </c>
    </row>
    <row r="43" spans="1:6" ht="33.75" x14ac:dyDescent="0.2">
      <c r="A43" s="34" t="s">
        <v>76</v>
      </c>
      <c r="B43" s="35" t="s">
        <v>31</v>
      </c>
      <c r="C43" s="36" t="s">
        <v>77</v>
      </c>
      <c r="D43" s="37">
        <v>251300</v>
      </c>
      <c r="E43" s="37">
        <f>E44+E45</f>
        <v>273208.2</v>
      </c>
      <c r="F43" s="38" t="str">
        <f t="shared" si="0"/>
        <v>-</v>
      </c>
    </row>
    <row r="44" spans="1:6" ht="67.5" x14ac:dyDescent="0.2">
      <c r="A44" s="34" t="s">
        <v>78</v>
      </c>
      <c r="B44" s="35" t="s">
        <v>31</v>
      </c>
      <c r="C44" s="36" t="s">
        <v>79</v>
      </c>
      <c r="D44" s="37" t="s">
        <v>44</v>
      </c>
      <c r="E44" s="37">
        <v>268125.84000000003</v>
      </c>
      <c r="F44" s="38" t="str">
        <f t="shared" si="0"/>
        <v>-</v>
      </c>
    </row>
    <row r="45" spans="1:6" ht="45" x14ac:dyDescent="0.2">
      <c r="A45" s="34" t="s">
        <v>80</v>
      </c>
      <c r="B45" s="35" t="s">
        <v>31</v>
      </c>
      <c r="C45" s="36" t="s">
        <v>81</v>
      </c>
      <c r="D45" s="37" t="s">
        <v>44</v>
      </c>
      <c r="E45" s="37">
        <v>5082.3599999999997</v>
      </c>
      <c r="F45" s="38" t="str">
        <f t="shared" si="0"/>
        <v>-</v>
      </c>
    </row>
    <row r="46" spans="1:6" x14ac:dyDescent="0.2">
      <c r="A46" s="34" t="s">
        <v>82</v>
      </c>
      <c r="B46" s="35" t="s">
        <v>31</v>
      </c>
      <c r="C46" s="36" t="s">
        <v>83</v>
      </c>
      <c r="D46" s="37">
        <v>4133200</v>
      </c>
      <c r="E46" s="37">
        <f>E47+E49</f>
        <v>4074308.08</v>
      </c>
      <c r="F46" s="38">
        <f t="shared" si="0"/>
        <v>58891.919999999925</v>
      </c>
    </row>
    <row r="47" spans="1:6" x14ac:dyDescent="0.2">
      <c r="A47" s="34" t="s">
        <v>84</v>
      </c>
      <c r="B47" s="35" t="s">
        <v>31</v>
      </c>
      <c r="C47" s="36" t="s">
        <v>85</v>
      </c>
      <c r="D47" s="37">
        <v>1033200</v>
      </c>
      <c r="E47" s="37">
        <f>E48</f>
        <v>995077.05</v>
      </c>
      <c r="F47" s="38">
        <f t="shared" si="0"/>
        <v>38122.949999999953</v>
      </c>
    </row>
    <row r="48" spans="1:6" ht="33.75" x14ac:dyDescent="0.2">
      <c r="A48" s="34" t="s">
        <v>86</v>
      </c>
      <c r="B48" s="35" t="s">
        <v>31</v>
      </c>
      <c r="C48" s="36" t="s">
        <v>87</v>
      </c>
      <c r="D48" s="37">
        <v>1033200</v>
      </c>
      <c r="E48" s="37">
        <v>995077.05</v>
      </c>
      <c r="F48" s="38">
        <f t="shared" si="0"/>
        <v>38122.949999999953</v>
      </c>
    </row>
    <row r="49" spans="1:6" x14ac:dyDescent="0.2">
      <c r="A49" s="34" t="s">
        <v>88</v>
      </c>
      <c r="B49" s="35" t="s">
        <v>31</v>
      </c>
      <c r="C49" s="36" t="s">
        <v>89</v>
      </c>
      <c r="D49" s="37">
        <v>3100000</v>
      </c>
      <c r="E49" s="37">
        <f>E50</f>
        <v>3079231.03</v>
      </c>
      <c r="F49" s="38">
        <f t="shared" si="0"/>
        <v>20768.970000000205</v>
      </c>
    </row>
    <row r="50" spans="1:6" ht="33.75" x14ac:dyDescent="0.2">
      <c r="A50" s="34" t="s">
        <v>90</v>
      </c>
      <c r="B50" s="35" t="s">
        <v>31</v>
      </c>
      <c r="C50" s="36" t="s">
        <v>91</v>
      </c>
      <c r="D50" s="37">
        <v>3100000</v>
      </c>
      <c r="E50" s="37">
        <v>3079231.03</v>
      </c>
      <c r="F50" s="38">
        <f t="shared" si="0"/>
        <v>20768.970000000205</v>
      </c>
    </row>
    <row r="51" spans="1:6" x14ac:dyDescent="0.2">
      <c r="A51" s="34" t="s">
        <v>92</v>
      </c>
      <c r="B51" s="35" t="s">
        <v>31</v>
      </c>
      <c r="C51" s="36" t="s">
        <v>93</v>
      </c>
      <c r="D51" s="37">
        <v>35600</v>
      </c>
      <c r="E51" s="37">
        <f>E52</f>
        <v>82530</v>
      </c>
      <c r="F51" s="38" t="str">
        <f t="shared" si="0"/>
        <v>-</v>
      </c>
    </row>
    <row r="52" spans="1:6" ht="45" x14ac:dyDescent="0.2">
      <c r="A52" s="34" t="s">
        <v>94</v>
      </c>
      <c r="B52" s="35" t="s">
        <v>31</v>
      </c>
      <c r="C52" s="36" t="s">
        <v>95</v>
      </c>
      <c r="D52" s="37">
        <v>35600</v>
      </c>
      <c r="E52" s="37">
        <f>E53</f>
        <v>82530</v>
      </c>
      <c r="F52" s="38" t="str">
        <f t="shared" si="0"/>
        <v>-</v>
      </c>
    </row>
    <row r="53" spans="1:6" ht="67.5" x14ac:dyDescent="0.2">
      <c r="A53" s="34" t="s">
        <v>96</v>
      </c>
      <c r="B53" s="35" t="s">
        <v>31</v>
      </c>
      <c r="C53" s="36" t="s">
        <v>97</v>
      </c>
      <c r="D53" s="37">
        <v>35600</v>
      </c>
      <c r="E53" s="37">
        <f>E54</f>
        <v>82530</v>
      </c>
      <c r="F53" s="38" t="str">
        <f t="shared" si="0"/>
        <v>-</v>
      </c>
    </row>
    <row r="54" spans="1:6" ht="67.5" x14ac:dyDescent="0.2">
      <c r="A54" s="34" t="s">
        <v>96</v>
      </c>
      <c r="B54" s="35" t="s">
        <v>31</v>
      </c>
      <c r="C54" s="36" t="s">
        <v>98</v>
      </c>
      <c r="D54" s="37" t="s">
        <v>44</v>
      </c>
      <c r="E54" s="37">
        <v>82530</v>
      </c>
      <c r="F54" s="38" t="str">
        <f t="shared" ref="F54:F84" si="1">IF(OR(D54="-",IF(E54="-",0,E54)&gt;=IF(D54="-",0,D54)),"-",IF(D54="-",0,D54)-IF(E54="-",0,E54))</f>
        <v>-</v>
      </c>
    </row>
    <row r="55" spans="1:6" ht="33.75" x14ac:dyDescent="0.2">
      <c r="A55" s="34" t="s">
        <v>99</v>
      </c>
      <c r="B55" s="35" t="s">
        <v>31</v>
      </c>
      <c r="C55" s="36" t="s">
        <v>100</v>
      </c>
      <c r="D55" s="37">
        <v>542900</v>
      </c>
      <c r="E55" s="37">
        <f>E56+E61</f>
        <v>454175.57</v>
      </c>
      <c r="F55" s="38">
        <f t="shared" si="1"/>
        <v>88724.43</v>
      </c>
    </row>
    <row r="56" spans="1:6" ht="78.75" x14ac:dyDescent="0.2">
      <c r="A56" s="39" t="s">
        <v>101</v>
      </c>
      <c r="B56" s="35" t="s">
        <v>31</v>
      </c>
      <c r="C56" s="36" t="s">
        <v>102</v>
      </c>
      <c r="D56" s="37">
        <v>541200</v>
      </c>
      <c r="E56" s="37">
        <f>E57+E59</f>
        <v>451708.07</v>
      </c>
      <c r="F56" s="38">
        <f t="shared" si="1"/>
        <v>89491.93</v>
      </c>
    </row>
    <row r="57" spans="1:6" ht="67.5" x14ac:dyDescent="0.2">
      <c r="A57" s="39" t="s">
        <v>103</v>
      </c>
      <c r="B57" s="35" t="s">
        <v>31</v>
      </c>
      <c r="C57" s="36" t="s">
        <v>104</v>
      </c>
      <c r="D57" s="37">
        <v>45200</v>
      </c>
      <c r="E57" s="37">
        <v>42843.4</v>
      </c>
      <c r="F57" s="38">
        <f t="shared" si="1"/>
        <v>2356.5999999999985</v>
      </c>
    </row>
    <row r="58" spans="1:6" ht="67.5" x14ac:dyDescent="0.2">
      <c r="A58" s="34" t="s">
        <v>105</v>
      </c>
      <c r="B58" s="35" t="s">
        <v>31</v>
      </c>
      <c r="C58" s="36" t="s">
        <v>106</v>
      </c>
      <c r="D58" s="37">
        <v>45200</v>
      </c>
      <c r="E58" s="37">
        <v>42843.4</v>
      </c>
      <c r="F58" s="38">
        <f t="shared" si="1"/>
        <v>2356.5999999999985</v>
      </c>
    </row>
    <row r="59" spans="1:6" ht="33.75" x14ac:dyDescent="0.2">
      <c r="A59" s="34" t="s">
        <v>107</v>
      </c>
      <c r="B59" s="35" t="s">
        <v>31</v>
      </c>
      <c r="C59" s="36" t="s">
        <v>108</v>
      </c>
      <c r="D59" s="37">
        <v>496000</v>
      </c>
      <c r="E59" s="37">
        <f>E60</f>
        <v>408864.67</v>
      </c>
      <c r="F59" s="38">
        <f t="shared" si="1"/>
        <v>87135.330000000016</v>
      </c>
    </row>
    <row r="60" spans="1:6" ht="33.75" x14ac:dyDescent="0.2">
      <c r="A60" s="34" t="s">
        <v>109</v>
      </c>
      <c r="B60" s="35" t="s">
        <v>31</v>
      </c>
      <c r="C60" s="36" t="s">
        <v>110</v>
      </c>
      <c r="D60" s="37">
        <v>496000</v>
      </c>
      <c r="E60" s="37">
        <v>408864.67</v>
      </c>
      <c r="F60" s="38">
        <f t="shared" si="1"/>
        <v>87135.330000000016</v>
      </c>
    </row>
    <row r="61" spans="1:6" ht="67.5" x14ac:dyDescent="0.2">
      <c r="A61" s="39" t="s">
        <v>111</v>
      </c>
      <c r="B61" s="35" t="s">
        <v>31</v>
      </c>
      <c r="C61" s="36" t="s">
        <v>112</v>
      </c>
      <c r="D61" s="37">
        <v>1700</v>
      </c>
      <c r="E61" s="37">
        <f>E62</f>
        <v>2467.5</v>
      </c>
      <c r="F61" s="38" t="str">
        <f t="shared" si="1"/>
        <v>-</v>
      </c>
    </row>
    <row r="62" spans="1:6" ht="67.5" x14ac:dyDescent="0.2">
      <c r="A62" s="39" t="s">
        <v>113</v>
      </c>
      <c r="B62" s="35" t="s">
        <v>31</v>
      </c>
      <c r="C62" s="36" t="s">
        <v>114</v>
      </c>
      <c r="D62" s="37">
        <v>1700</v>
      </c>
      <c r="E62" s="37">
        <f>E63</f>
        <v>2467.5</v>
      </c>
      <c r="F62" s="38" t="str">
        <f t="shared" si="1"/>
        <v>-</v>
      </c>
    </row>
    <row r="63" spans="1:6" ht="67.5" x14ac:dyDescent="0.2">
      <c r="A63" s="34" t="s">
        <v>115</v>
      </c>
      <c r="B63" s="35" t="s">
        <v>31</v>
      </c>
      <c r="C63" s="36" t="s">
        <v>116</v>
      </c>
      <c r="D63" s="37">
        <v>1700</v>
      </c>
      <c r="E63" s="37">
        <v>2467.5</v>
      </c>
      <c r="F63" s="38" t="str">
        <f t="shared" si="1"/>
        <v>-</v>
      </c>
    </row>
    <row r="64" spans="1:6" x14ac:dyDescent="0.2">
      <c r="A64" s="34" t="s">
        <v>117</v>
      </c>
      <c r="B64" s="35" t="s">
        <v>31</v>
      </c>
      <c r="C64" s="36" t="s">
        <v>118</v>
      </c>
      <c r="D64" s="37">
        <v>1000</v>
      </c>
      <c r="E64" s="37">
        <f>E65</f>
        <v>4400</v>
      </c>
      <c r="F64" s="38" t="str">
        <f t="shared" si="1"/>
        <v>-</v>
      </c>
    </row>
    <row r="65" spans="1:6" ht="22.5" x14ac:dyDescent="0.2">
      <c r="A65" s="34" t="s">
        <v>119</v>
      </c>
      <c r="B65" s="35" t="s">
        <v>31</v>
      </c>
      <c r="C65" s="36" t="s">
        <v>120</v>
      </c>
      <c r="D65" s="37">
        <v>1000</v>
      </c>
      <c r="E65" s="37">
        <f>E66</f>
        <v>4400</v>
      </c>
      <c r="F65" s="38" t="str">
        <f t="shared" si="1"/>
        <v>-</v>
      </c>
    </row>
    <row r="66" spans="1:6" ht="33.75" x14ac:dyDescent="0.2">
      <c r="A66" s="34" t="s">
        <v>121</v>
      </c>
      <c r="B66" s="35" t="s">
        <v>31</v>
      </c>
      <c r="C66" s="36" t="s">
        <v>122</v>
      </c>
      <c r="D66" s="37">
        <v>1000</v>
      </c>
      <c r="E66" s="37">
        <v>4400</v>
      </c>
      <c r="F66" s="38" t="str">
        <f t="shared" si="1"/>
        <v>-</v>
      </c>
    </row>
    <row r="67" spans="1:6" x14ac:dyDescent="0.2">
      <c r="A67" s="34" t="s">
        <v>123</v>
      </c>
      <c r="B67" s="35" t="s">
        <v>31</v>
      </c>
      <c r="C67" s="36" t="s">
        <v>124</v>
      </c>
      <c r="D67" s="37">
        <f>D68+D82</f>
        <v>4326000</v>
      </c>
      <c r="E67" s="37">
        <f>E68+E82</f>
        <v>4340277.0999999996</v>
      </c>
      <c r="F67" s="38" t="str">
        <f t="shared" si="1"/>
        <v>-</v>
      </c>
    </row>
    <row r="68" spans="1:6" ht="33.75" x14ac:dyDescent="0.2">
      <c r="A68" s="34" t="s">
        <v>125</v>
      </c>
      <c r="B68" s="35" t="s">
        <v>31</v>
      </c>
      <c r="C68" s="36" t="s">
        <v>126</v>
      </c>
      <c r="D68" s="37">
        <f>D69+D74+D79</f>
        <v>4316000</v>
      </c>
      <c r="E68" s="37">
        <f>E69+E74+E79</f>
        <v>4280277.0999999996</v>
      </c>
      <c r="F68" s="38">
        <f t="shared" si="1"/>
        <v>35722.900000000373</v>
      </c>
    </row>
    <row r="69" spans="1:6" ht="22.5" x14ac:dyDescent="0.2">
      <c r="A69" s="34" t="s">
        <v>127</v>
      </c>
      <c r="B69" s="35" t="s">
        <v>31</v>
      </c>
      <c r="C69" s="36" t="s">
        <v>128</v>
      </c>
      <c r="D69" s="37">
        <f>D70+D72</f>
        <v>3504600</v>
      </c>
      <c r="E69" s="37">
        <f>E70+E72</f>
        <v>3473500</v>
      </c>
      <c r="F69" s="38">
        <f t="shared" si="1"/>
        <v>31100</v>
      </c>
    </row>
    <row r="70" spans="1:6" x14ac:dyDescent="0.2">
      <c r="A70" s="34" t="s">
        <v>129</v>
      </c>
      <c r="B70" s="35" t="s">
        <v>31</v>
      </c>
      <c r="C70" s="36" t="s">
        <v>130</v>
      </c>
      <c r="D70" s="37">
        <v>3113300</v>
      </c>
      <c r="E70" s="37">
        <f>E71</f>
        <v>3082200</v>
      </c>
      <c r="F70" s="38">
        <f t="shared" si="1"/>
        <v>31100</v>
      </c>
    </row>
    <row r="71" spans="1:6" ht="22.5" x14ac:dyDescent="0.2">
      <c r="A71" s="34" t="s">
        <v>131</v>
      </c>
      <c r="B71" s="35" t="s">
        <v>31</v>
      </c>
      <c r="C71" s="36" t="s">
        <v>132</v>
      </c>
      <c r="D71" s="37">
        <v>3113300</v>
      </c>
      <c r="E71" s="37">
        <v>3082200</v>
      </c>
      <c r="F71" s="38">
        <f t="shared" si="1"/>
        <v>31100</v>
      </c>
    </row>
    <row r="72" spans="1:6" ht="22.5" x14ac:dyDescent="0.2">
      <c r="A72" s="96" t="s">
        <v>339</v>
      </c>
      <c r="B72" s="35" t="s">
        <v>31</v>
      </c>
      <c r="C72" s="36" t="s">
        <v>340</v>
      </c>
      <c r="D72" s="37">
        <v>391300</v>
      </c>
      <c r="E72" s="37">
        <v>391300</v>
      </c>
      <c r="F72" s="38" t="str">
        <f t="shared" si="1"/>
        <v>-</v>
      </c>
    </row>
    <row r="73" spans="1:6" ht="37.5" customHeight="1" x14ac:dyDescent="0.2">
      <c r="A73" s="34" t="s">
        <v>337</v>
      </c>
      <c r="B73" s="35" t="s">
        <v>31</v>
      </c>
      <c r="C73" s="36" t="s">
        <v>338</v>
      </c>
      <c r="D73" s="37">
        <v>391300</v>
      </c>
      <c r="E73" s="37">
        <v>391300</v>
      </c>
      <c r="F73" s="38" t="str">
        <f t="shared" si="1"/>
        <v>-</v>
      </c>
    </row>
    <row r="74" spans="1:6" ht="22.5" x14ac:dyDescent="0.2">
      <c r="A74" s="34" t="s">
        <v>133</v>
      </c>
      <c r="B74" s="35" t="s">
        <v>31</v>
      </c>
      <c r="C74" s="36" t="s">
        <v>134</v>
      </c>
      <c r="D74" s="37">
        <v>192900</v>
      </c>
      <c r="E74" s="37">
        <v>188277.1</v>
      </c>
      <c r="F74" s="38">
        <f t="shared" si="1"/>
        <v>4622.8999999999942</v>
      </c>
    </row>
    <row r="75" spans="1:6" ht="33.75" x14ac:dyDescent="0.2">
      <c r="A75" s="34" t="s">
        <v>135</v>
      </c>
      <c r="B75" s="35" t="s">
        <v>31</v>
      </c>
      <c r="C75" s="36" t="s">
        <v>136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137</v>
      </c>
      <c r="B76" s="35" t="s">
        <v>31</v>
      </c>
      <c r="C76" s="36" t="s">
        <v>138</v>
      </c>
      <c r="D76" s="37">
        <v>200</v>
      </c>
      <c r="E76" s="37">
        <v>200</v>
      </c>
      <c r="F76" s="38" t="str">
        <f t="shared" si="1"/>
        <v>-</v>
      </c>
    </row>
    <row r="77" spans="1:6" ht="33.75" x14ac:dyDescent="0.2">
      <c r="A77" s="34" t="s">
        <v>139</v>
      </c>
      <c r="B77" s="35" t="s">
        <v>31</v>
      </c>
      <c r="C77" s="36" t="s">
        <v>140</v>
      </c>
      <c r="D77" s="37">
        <v>192700</v>
      </c>
      <c r="E77" s="37">
        <v>188077.1</v>
      </c>
      <c r="F77" s="38">
        <f t="shared" si="1"/>
        <v>4622.8999999999942</v>
      </c>
    </row>
    <row r="78" spans="1:6" ht="33.75" x14ac:dyDescent="0.2">
      <c r="A78" s="34" t="s">
        <v>141</v>
      </c>
      <c r="B78" s="35" t="s">
        <v>31</v>
      </c>
      <c r="C78" s="36" t="s">
        <v>142</v>
      </c>
      <c r="D78" s="37">
        <v>192700</v>
      </c>
      <c r="E78" s="37">
        <v>188077.1</v>
      </c>
      <c r="F78" s="38">
        <f t="shared" si="1"/>
        <v>4622.8999999999942</v>
      </c>
    </row>
    <row r="79" spans="1:6" x14ac:dyDescent="0.2">
      <c r="A79" s="34" t="s">
        <v>143</v>
      </c>
      <c r="B79" s="35" t="s">
        <v>31</v>
      </c>
      <c r="C79" s="36" t="s">
        <v>144</v>
      </c>
      <c r="D79" s="37">
        <v>618500</v>
      </c>
      <c r="E79" s="37">
        <v>618500</v>
      </c>
      <c r="F79" s="38" t="str">
        <f t="shared" si="1"/>
        <v>-</v>
      </c>
    </row>
    <row r="80" spans="1:6" ht="22.5" x14ac:dyDescent="0.2">
      <c r="A80" s="34" t="s">
        <v>145</v>
      </c>
      <c r="B80" s="35" t="s">
        <v>31</v>
      </c>
      <c r="C80" s="36" t="s">
        <v>146</v>
      </c>
      <c r="D80" s="37">
        <v>618500</v>
      </c>
      <c r="E80" s="37">
        <v>618500</v>
      </c>
      <c r="F80" s="38" t="str">
        <f t="shared" si="1"/>
        <v>-</v>
      </c>
    </row>
    <row r="81" spans="1:6" ht="22.5" x14ac:dyDescent="0.2">
      <c r="A81" s="34" t="s">
        <v>147</v>
      </c>
      <c r="B81" s="35" t="s">
        <v>31</v>
      </c>
      <c r="C81" s="36" t="s">
        <v>148</v>
      </c>
      <c r="D81" s="37">
        <v>618500</v>
      </c>
      <c r="E81" s="37">
        <v>618500</v>
      </c>
      <c r="F81" s="38" t="str">
        <f t="shared" si="1"/>
        <v>-</v>
      </c>
    </row>
    <row r="82" spans="1:6" x14ac:dyDescent="0.2">
      <c r="A82" s="34" t="s">
        <v>149</v>
      </c>
      <c r="B82" s="35" t="s">
        <v>31</v>
      </c>
      <c r="C82" s="36" t="s">
        <v>150</v>
      </c>
      <c r="D82" s="37">
        <v>10000</v>
      </c>
      <c r="E82" s="37">
        <v>60000</v>
      </c>
      <c r="F82" s="38" t="str">
        <f t="shared" si="1"/>
        <v>-</v>
      </c>
    </row>
    <row r="83" spans="1:6" ht="22.5" x14ac:dyDescent="0.2">
      <c r="A83" s="34" t="s">
        <v>151</v>
      </c>
      <c r="B83" s="35" t="s">
        <v>31</v>
      </c>
      <c r="C83" s="36" t="s">
        <v>152</v>
      </c>
      <c r="D83" s="37">
        <v>10000</v>
      </c>
      <c r="E83" s="37">
        <v>60000</v>
      </c>
      <c r="F83" s="38" t="str">
        <f t="shared" si="1"/>
        <v>-</v>
      </c>
    </row>
    <row r="84" spans="1:6" ht="22.5" x14ac:dyDescent="0.2">
      <c r="A84" s="34" t="s">
        <v>151</v>
      </c>
      <c r="B84" s="35" t="s">
        <v>31</v>
      </c>
      <c r="C84" s="36" t="s">
        <v>153</v>
      </c>
      <c r="D84" s="37">
        <v>10000</v>
      </c>
      <c r="E84" s="37">
        <v>60000</v>
      </c>
      <c r="F84" s="38" t="str">
        <f t="shared" si="1"/>
        <v>-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6"/>
  <sheetViews>
    <sheetView showGridLines="0" workbookViewId="0">
      <selection activeCell="D99" sqref="D9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3" t="s">
        <v>154</v>
      </c>
      <c r="B2" s="113"/>
      <c r="C2" s="113"/>
      <c r="D2" s="113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20" t="s">
        <v>21</v>
      </c>
      <c r="B4" s="101" t="s">
        <v>22</v>
      </c>
      <c r="C4" s="118" t="s">
        <v>156</v>
      </c>
      <c r="D4" s="104" t="s">
        <v>24</v>
      </c>
      <c r="E4" s="123" t="s">
        <v>25</v>
      </c>
      <c r="F4" s="110" t="s">
        <v>26</v>
      </c>
    </row>
    <row r="5" spans="1:6" ht="5.45" customHeight="1" x14ac:dyDescent="0.2">
      <c r="A5" s="121"/>
      <c r="B5" s="102"/>
      <c r="C5" s="119"/>
      <c r="D5" s="105"/>
      <c r="E5" s="124"/>
      <c r="F5" s="111"/>
    </row>
    <row r="6" spans="1:6" ht="9.6" customHeight="1" x14ac:dyDescent="0.2">
      <c r="A6" s="121"/>
      <c r="B6" s="102"/>
      <c r="C6" s="119"/>
      <c r="D6" s="105"/>
      <c r="E6" s="124"/>
      <c r="F6" s="111"/>
    </row>
    <row r="7" spans="1:6" ht="6" customHeight="1" x14ac:dyDescent="0.2">
      <c r="A7" s="121"/>
      <c r="B7" s="102"/>
      <c r="C7" s="119"/>
      <c r="D7" s="105"/>
      <c r="E7" s="124"/>
      <c r="F7" s="111"/>
    </row>
    <row r="8" spans="1:6" ht="6.6" customHeight="1" x14ac:dyDescent="0.2">
      <c r="A8" s="121"/>
      <c r="B8" s="102"/>
      <c r="C8" s="119"/>
      <c r="D8" s="105"/>
      <c r="E8" s="124"/>
      <c r="F8" s="111"/>
    </row>
    <row r="9" spans="1:6" ht="10.9" customHeight="1" x14ac:dyDescent="0.2">
      <c r="A9" s="121"/>
      <c r="B9" s="102"/>
      <c r="C9" s="119"/>
      <c r="D9" s="105"/>
      <c r="E9" s="124"/>
      <c r="F9" s="111"/>
    </row>
    <row r="10" spans="1:6" ht="4.1500000000000004" hidden="1" customHeight="1" x14ac:dyDescent="0.2">
      <c r="A10" s="121"/>
      <c r="B10" s="102"/>
      <c r="C10" s="44"/>
      <c r="D10" s="105"/>
      <c r="E10" s="45"/>
      <c r="F10" s="46"/>
    </row>
    <row r="11" spans="1:6" ht="13.15" hidden="1" customHeight="1" x14ac:dyDescent="0.2">
      <c r="A11" s="122"/>
      <c r="B11" s="103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5">
        <f>D15</f>
        <v>12276230.18</v>
      </c>
      <c r="E13" s="55">
        <f>E15</f>
        <v>12271477.09</v>
      </c>
      <c r="F13" s="56">
        <f>IF(OR(D13="-",IF(E13="-",0,E13)&gt;=IF(D13="-",0,D13)),"-",IF(D13="-",0,D13)-IF(E13="-",0,E13))</f>
        <v>4753.089999999851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24"/>
      <c r="B15" s="63" t="s">
        <v>158</v>
      </c>
      <c r="C15" s="26" t="s">
        <v>160</v>
      </c>
      <c r="D15" s="64">
        <f>D16</f>
        <v>12276230.18</v>
      </c>
      <c r="E15" s="64">
        <f>E16</f>
        <v>12271477.09</v>
      </c>
      <c r="F15" s="65">
        <f t="shared" ref="F15:F46" si="0">IF(OR(D15="-",IF(E15="-",0,E15)&gt;=IF(D15="-",0,D15)),"-",IF(D15="-",0,D15)-IF(E15="-",0,E15))</f>
        <v>4753.089999999851</v>
      </c>
    </row>
    <row r="16" spans="1:6" ht="22.5" x14ac:dyDescent="0.2">
      <c r="A16" s="51" t="s">
        <v>15</v>
      </c>
      <c r="B16" s="52" t="s">
        <v>158</v>
      </c>
      <c r="C16" s="53" t="s">
        <v>161</v>
      </c>
      <c r="D16" s="55">
        <f>D17+D54+D61+D66+D74+D81+D90</f>
        <v>12276230.18</v>
      </c>
      <c r="E16" s="55">
        <f>E17+E54+E61+E66+E74+E81+E90</f>
        <v>12271477.09</v>
      </c>
      <c r="F16" s="56">
        <f t="shared" si="0"/>
        <v>4753.089999999851</v>
      </c>
    </row>
    <row r="17" spans="1:6" x14ac:dyDescent="0.2">
      <c r="A17" s="24" t="s">
        <v>162</v>
      </c>
      <c r="B17" s="63" t="s">
        <v>158</v>
      </c>
      <c r="C17" s="26" t="s">
        <v>163</v>
      </c>
      <c r="D17" s="64">
        <f>D18+D49+D45</f>
        <v>4961069.21</v>
      </c>
      <c r="E17" s="64">
        <f>E18+E49+E45</f>
        <v>4960972.8600000003</v>
      </c>
      <c r="F17" s="65">
        <f t="shared" si="0"/>
        <v>96.349999999627471</v>
      </c>
    </row>
    <row r="18" spans="1:6" x14ac:dyDescent="0.2">
      <c r="A18" s="24" t="s">
        <v>164</v>
      </c>
      <c r="B18" s="63" t="s">
        <v>158</v>
      </c>
      <c r="C18" s="26" t="s">
        <v>165</v>
      </c>
      <c r="D18" s="64">
        <f>D19+D22</f>
        <v>4810622.21</v>
      </c>
      <c r="E18" s="64">
        <f>E19+E22</f>
        <v>4810526.54</v>
      </c>
      <c r="F18" s="65">
        <f t="shared" si="0"/>
        <v>95.669999999925494</v>
      </c>
    </row>
    <row r="19" spans="1:6" ht="33.75" x14ac:dyDescent="0.2">
      <c r="A19" s="24" t="s">
        <v>166</v>
      </c>
      <c r="B19" s="63" t="s">
        <v>158</v>
      </c>
      <c r="C19" s="26" t="s">
        <v>167</v>
      </c>
      <c r="D19" s="64">
        <f>D20</f>
        <v>36892</v>
      </c>
      <c r="E19" s="64">
        <f>E20</f>
        <v>36892</v>
      </c>
      <c r="F19" s="65" t="str">
        <f t="shared" si="0"/>
        <v>-</v>
      </c>
    </row>
    <row r="20" spans="1:6" ht="56.25" x14ac:dyDescent="0.2">
      <c r="A20" s="24" t="s">
        <v>168</v>
      </c>
      <c r="B20" s="63" t="s">
        <v>158</v>
      </c>
      <c r="C20" s="26" t="s">
        <v>169</v>
      </c>
      <c r="D20" s="64">
        <f>D21</f>
        <v>36892</v>
      </c>
      <c r="E20" s="64">
        <f>E21</f>
        <v>36892</v>
      </c>
      <c r="F20" s="65" t="str">
        <f t="shared" si="0"/>
        <v>-</v>
      </c>
    </row>
    <row r="21" spans="1:6" x14ac:dyDescent="0.2">
      <c r="A21" s="24" t="s">
        <v>170</v>
      </c>
      <c r="B21" s="63" t="s">
        <v>158</v>
      </c>
      <c r="C21" s="26" t="s">
        <v>171</v>
      </c>
      <c r="D21" s="99">
        <v>36892</v>
      </c>
      <c r="E21" s="64">
        <v>36892</v>
      </c>
      <c r="F21" s="65" t="str">
        <f t="shared" si="0"/>
        <v>-</v>
      </c>
    </row>
    <row r="22" spans="1:6" x14ac:dyDescent="0.2">
      <c r="A22" s="24"/>
      <c r="B22" s="63" t="s">
        <v>158</v>
      </c>
      <c r="C22" s="26" t="s">
        <v>172</v>
      </c>
      <c r="D22" s="64">
        <f>D23+D42+D30</f>
        <v>4773730.21</v>
      </c>
      <c r="E22" s="64">
        <f>E23+E42+E30</f>
        <v>4773634.54</v>
      </c>
      <c r="F22" s="65">
        <f t="shared" si="0"/>
        <v>95.669999999925494</v>
      </c>
    </row>
    <row r="23" spans="1:6" x14ac:dyDescent="0.2">
      <c r="A23" s="24" t="s">
        <v>173</v>
      </c>
      <c r="B23" s="63" t="s">
        <v>158</v>
      </c>
      <c r="C23" s="26" t="s">
        <v>174</v>
      </c>
      <c r="D23" s="64">
        <f>D24+D27</f>
        <v>1047979.6</v>
      </c>
      <c r="E23" s="64">
        <f>E24+E27</f>
        <v>1047888.01</v>
      </c>
      <c r="F23" s="65">
        <f t="shared" si="0"/>
        <v>91.589999999967404</v>
      </c>
    </row>
    <row r="24" spans="1:6" ht="56.25" x14ac:dyDescent="0.2">
      <c r="A24" s="24" t="s">
        <v>175</v>
      </c>
      <c r="B24" s="63" t="s">
        <v>158</v>
      </c>
      <c r="C24" s="26" t="s">
        <v>176</v>
      </c>
      <c r="D24" s="64">
        <f>D25+D26</f>
        <v>974895.5</v>
      </c>
      <c r="E24" s="64">
        <f>E25+E26</f>
        <v>974894.63</v>
      </c>
      <c r="F24" s="65">
        <f t="shared" si="0"/>
        <v>0.86999999999534339</v>
      </c>
    </row>
    <row r="25" spans="1:6" ht="22.5" x14ac:dyDescent="0.2">
      <c r="A25" s="24" t="s">
        <v>177</v>
      </c>
      <c r="B25" s="63" t="s">
        <v>158</v>
      </c>
      <c r="C25" s="26" t="s">
        <v>178</v>
      </c>
      <c r="D25" s="99">
        <v>756571.33</v>
      </c>
      <c r="E25" s="64">
        <v>756570.46</v>
      </c>
      <c r="F25" s="65">
        <f t="shared" si="0"/>
        <v>0.86999999999534339</v>
      </c>
    </row>
    <row r="26" spans="1:6" ht="33.75" x14ac:dyDescent="0.2">
      <c r="A26" s="24" t="s">
        <v>179</v>
      </c>
      <c r="B26" s="63" t="s">
        <v>158</v>
      </c>
      <c r="C26" s="26" t="s">
        <v>180</v>
      </c>
      <c r="D26" s="99">
        <v>218324.17</v>
      </c>
      <c r="E26" s="64">
        <v>218324.17</v>
      </c>
      <c r="F26" s="65" t="str">
        <f t="shared" si="0"/>
        <v>-</v>
      </c>
    </row>
    <row r="27" spans="1:6" ht="45" x14ac:dyDescent="0.2">
      <c r="A27" s="24" t="s">
        <v>181</v>
      </c>
      <c r="B27" s="63" t="s">
        <v>158</v>
      </c>
      <c r="C27" s="26" t="s">
        <v>182</v>
      </c>
      <c r="D27" s="64">
        <f>D28+D29</f>
        <v>73084.100000000006</v>
      </c>
      <c r="E27" s="64">
        <f>E28+E29</f>
        <v>72993.38</v>
      </c>
      <c r="F27" s="65">
        <f t="shared" si="0"/>
        <v>90.720000000001164</v>
      </c>
    </row>
    <row r="28" spans="1:6" ht="33.75" x14ac:dyDescent="0.2">
      <c r="A28" s="24" t="s">
        <v>183</v>
      </c>
      <c r="B28" s="63" t="s">
        <v>158</v>
      </c>
      <c r="C28" s="26" t="s">
        <v>184</v>
      </c>
      <c r="D28" s="99">
        <v>54090</v>
      </c>
      <c r="E28" s="64">
        <v>54090</v>
      </c>
      <c r="F28" s="65" t="str">
        <f t="shared" si="0"/>
        <v>-</v>
      </c>
    </row>
    <row r="29" spans="1:6" ht="33.75" x14ac:dyDescent="0.2">
      <c r="A29" s="24" t="s">
        <v>179</v>
      </c>
      <c r="B29" s="63" t="s">
        <v>158</v>
      </c>
      <c r="C29" s="26" t="s">
        <v>185</v>
      </c>
      <c r="D29" s="99">
        <v>18994.099999999999</v>
      </c>
      <c r="E29" s="64">
        <v>18903.38</v>
      </c>
      <c r="F29" s="65">
        <f t="shared" si="0"/>
        <v>90.719999999997526</v>
      </c>
    </row>
    <row r="30" spans="1:6" x14ac:dyDescent="0.2">
      <c r="A30" s="24" t="s">
        <v>186</v>
      </c>
      <c r="B30" s="63" t="s">
        <v>158</v>
      </c>
      <c r="C30" s="26" t="s">
        <v>187</v>
      </c>
      <c r="D30" s="64">
        <f>D31+D34+D38</f>
        <v>3725550.61</v>
      </c>
      <c r="E30" s="64">
        <f>E31+E34+E38</f>
        <v>3725546.53</v>
      </c>
      <c r="F30" s="65">
        <f t="shared" si="0"/>
        <v>4.0800000000745058</v>
      </c>
    </row>
    <row r="31" spans="1:6" ht="45" x14ac:dyDescent="0.2">
      <c r="A31" s="24" t="s">
        <v>188</v>
      </c>
      <c r="B31" s="63" t="s">
        <v>158</v>
      </c>
      <c r="C31" s="26" t="s">
        <v>189</v>
      </c>
      <c r="D31" s="64">
        <f>D32+D33</f>
        <v>2803904.26</v>
      </c>
      <c r="E31" s="64">
        <f>E32+E33</f>
        <v>2803903.84</v>
      </c>
      <c r="F31" s="65">
        <f t="shared" si="0"/>
        <v>0.41999999992549419</v>
      </c>
    </row>
    <row r="32" spans="1:6" ht="22.5" x14ac:dyDescent="0.2">
      <c r="A32" s="24" t="s">
        <v>177</v>
      </c>
      <c r="B32" s="63" t="s">
        <v>158</v>
      </c>
      <c r="C32" s="26" t="s">
        <v>190</v>
      </c>
      <c r="D32" s="99">
        <v>2217217.2599999998</v>
      </c>
      <c r="E32" s="64">
        <v>2217217.2599999998</v>
      </c>
      <c r="F32" s="65" t="str">
        <f t="shared" si="0"/>
        <v>-</v>
      </c>
    </row>
    <row r="33" spans="1:6" ht="33.75" x14ac:dyDescent="0.2">
      <c r="A33" s="24" t="s">
        <v>179</v>
      </c>
      <c r="B33" s="63" t="s">
        <v>158</v>
      </c>
      <c r="C33" s="26" t="s">
        <v>191</v>
      </c>
      <c r="D33" s="99">
        <v>586687</v>
      </c>
      <c r="E33" s="64">
        <v>586686.57999999996</v>
      </c>
      <c r="F33" s="65">
        <f t="shared" si="0"/>
        <v>0.42000000004190952</v>
      </c>
    </row>
    <row r="34" spans="1:6" ht="45" x14ac:dyDescent="0.2">
      <c r="A34" s="24" t="s">
        <v>192</v>
      </c>
      <c r="B34" s="63" t="s">
        <v>158</v>
      </c>
      <c r="C34" s="26" t="s">
        <v>193</v>
      </c>
      <c r="D34" s="64">
        <f>D35+D36+D37</f>
        <v>901114.35</v>
      </c>
      <c r="E34" s="64">
        <f>E35+E36+E37</f>
        <v>901110.81</v>
      </c>
      <c r="F34" s="65">
        <f t="shared" si="0"/>
        <v>3.5399999999208376</v>
      </c>
    </row>
    <row r="35" spans="1:6" ht="33.75" x14ac:dyDescent="0.2">
      <c r="A35" s="24" t="s">
        <v>183</v>
      </c>
      <c r="B35" s="63" t="s">
        <v>158</v>
      </c>
      <c r="C35" s="26" t="s">
        <v>194</v>
      </c>
      <c r="D35" s="99">
        <v>194534</v>
      </c>
      <c r="E35" s="64">
        <v>194533.5</v>
      </c>
      <c r="F35" s="65">
        <f t="shared" si="0"/>
        <v>0.5</v>
      </c>
    </row>
    <row r="36" spans="1:6" ht="33.75" x14ac:dyDescent="0.2">
      <c r="A36" s="24" t="s">
        <v>179</v>
      </c>
      <c r="B36" s="63" t="s">
        <v>158</v>
      </c>
      <c r="C36" s="26" t="s">
        <v>195</v>
      </c>
      <c r="D36" s="99">
        <v>64163</v>
      </c>
      <c r="E36" s="64">
        <v>64162.32</v>
      </c>
      <c r="F36" s="65">
        <f t="shared" si="0"/>
        <v>0.68000000000029104</v>
      </c>
    </row>
    <row r="37" spans="1:6" x14ac:dyDescent="0.2">
      <c r="A37" s="24" t="s">
        <v>170</v>
      </c>
      <c r="B37" s="63" t="s">
        <v>158</v>
      </c>
      <c r="C37" s="26" t="s">
        <v>196</v>
      </c>
      <c r="D37" s="99">
        <v>642417.35</v>
      </c>
      <c r="E37" s="64">
        <v>642414.99</v>
      </c>
      <c r="F37" s="65">
        <f t="shared" si="0"/>
        <v>2.3599999999860302</v>
      </c>
    </row>
    <row r="38" spans="1:6" ht="33.75" x14ac:dyDescent="0.2">
      <c r="A38" s="24" t="s">
        <v>197</v>
      </c>
      <c r="B38" s="63" t="s">
        <v>158</v>
      </c>
      <c r="C38" s="26" t="s">
        <v>198</v>
      </c>
      <c r="D38" s="64">
        <f>D39+D40+D41</f>
        <v>20532</v>
      </c>
      <c r="E38" s="64">
        <f>E39+E40+E41</f>
        <v>20531.88</v>
      </c>
      <c r="F38" s="65">
        <f t="shared" si="0"/>
        <v>0.11999999999898137</v>
      </c>
    </row>
    <row r="39" spans="1:6" ht="22.5" x14ac:dyDescent="0.2">
      <c r="A39" s="24" t="s">
        <v>199</v>
      </c>
      <c r="B39" s="63" t="s">
        <v>158</v>
      </c>
      <c r="C39" s="26" t="s">
        <v>200</v>
      </c>
      <c r="D39" s="99">
        <v>6783</v>
      </c>
      <c r="E39" s="64">
        <v>6783</v>
      </c>
      <c r="F39" s="65" t="str">
        <f t="shared" si="0"/>
        <v>-</v>
      </c>
    </row>
    <row r="40" spans="1:6" x14ac:dyDescent="0.2">
      <c r="A40" s="24" t="s">
        <v>201</v>
      </c>
      <c r="B40" s="63" t="s">
        <v>158</v>
      </c>
      <c r="C40" s="26" t="s">
        <v>202</v>
      </c>
      <c r="D40" s="99">
        <v>7357</v>
      </c>
      <c r="E40" s="64">
        <v>7357</v>
      </c>
      <c r="F40" s="65" t="str">
        <f t="shared" si="0"/>
        <v>-</v>
      </c>
    </row>
    <row r="41" spans="1:6" x14ac:dyDescent="0.2">
      <c r="A41" s="24" t="s">
        <v>203</v>
      </c>
      <c r="B41" s="63" t="s">
        <v>158</v>
      </c>
      <c r="C41" s="26" t="s">
        <v>204</v>
      </c>
      <c r="D41" s="99">
        <v>6392</v>
      </c>
      <c r="E41" s="64">
        <v>6391.88</v>
      </c>
      <c r="F41" s="65">
        <f t="shared" si="0"/>
        <v>0.11999999999989086</v>
      </c>
    </row>
    <row r="42" spans="1:6" x14ac:dyDescent="0.2">
      <c r="A42" s="24" t="s">
        <v>205</v>
      </c>
      <c r="B42" s="63" t="s">
        <v>158</v>
      </c>
      <c r="C42" s="26" t="s">
        <v>206</v>
      </c>
      <c r="D42" s="99">
        <v>200</v>
      </c>
      <c r="E42" s="64">
        <v>200</v>
      </c>
      <c r="F42" s="65" t="str">
        <f t="shared" si="0"/>
        <v>-</v>
      </c>
    </row>
    <row r="43" spans="1:6" ht="101.25" x14ac:dyDescent="0.2">
      <c r="A43" s="66" t="s">
        <v>207</v>
      </c>
      <c r="B43" s="63" t="s">
        <v>158</v>
      </c>
      <c r="C43" s="26" t="s">
        <v>208</v>
      </c>
      <c r="D43" s="99">
        <v>200</v>
      </c>
      <c r="E43" s="64">
        <v>200</v>
      </c>
      <c r="F43" s="65" t="str">
        <f t="shared" si="0"/>
        <v>-</v>
      </c>
    </row>
    <row r="44" spans="1:6" x14ac:dyDescent="0.2">
      <c r="A44" s="24" t="s">
        <v>170</v>
      </c>
      <c r="B44" s="63" t="s">
        <v>158</v>
      </c>
      <c r="C44" s="26" t="s">
        <v>209</v>
      </c>
      <c r="D44" s="99">
        <v>200</v>
      </c>
      <c r="E44" s="64">
        <v>200</v>
      </c>
      <c r="F44" s="65" t="str">
        <f t="shared" si="0"/>
        <v>-</v>
      </c>
    </row>
    <row r="45" spans="1:6" x14ac:dyDescent="0.2">
      <c r="A45" s="24"/>
      <c r="B45" s="63" t="s">
        <v>158</v>
      </c>
      <c r="C45" s="26" t="s">
        <v>210</v>
      </c>
      <c r="D45" s="99">
        <v>18000</v>
      </c>
      <c r="E45" s="64">
        <v>18000</v>
      </c>
      <c r="F45" s="65" t="str">
        <f t="shared" si="0"/>
        <v>-</v>
      </c>
    </row>
    <row r="46" spans="1:6" x14ac:dyDescent="0.2">
      <c r="A46" s="24" t="s">
        <v>205</v>
      </c>
      <c r="B46" s="63" t="s">
        <v>158</v>
      </c>
      <c r="C46" s="26" t="s">
        <v>211</v>
      </c>
      <c r="D46" s="99">
        <v>18000</v>
      </c>
      <c r="E46" s="64">
        <v>18000</v>
      </c>
      <c r="F46" s="65" t="str">
        <f t="shared" si="0"/>
        <v>-</v>
      </c>
    </row>
    <row r="47" spans="1:6" ht="45" x14ac:dyDescent="0.2">
      <c r="A47" s="24" t="s">
        <v>212</v>
      </c>
      <c r="B47" s="63" t="s">
        <v>158</v>
      </c>
      <c r="C47" s="26" t="s">
        <v>213</v>
      </c>
      <c r="D47" s="99">
        <v>18000</v>
      </c>
      <c r="E47" s="64">
        <v>18000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143</v>
      </c>
      <c r="B48" s="63" t="s">
        <v>158</v>
      </c>
      <c r="C48" s="26" t="s">
        <v>214</v>
      </c>
      <c r="D48" s="99">
        <v>18000</v>
      </c>
      <c r="E48" s="64">
        <v>18000</v>
      </c>
      <c r="F48" s="65" t="str">
        <f t="shared" si="1"/>
        <v>-</v>
      </c>
    </row>
    <row r="49" spans="1:6" x14ac:dyDescent="0.2">
      <c r="A49" s="24"/>
      <c r="B49" s="63" t="s">
        <v>158</v>
      </c>
      <c r="C49" s="26" t="s">
        <v>215</v>
      </c>
      <c r="D49" s="64">
        <f>D50</f>
        <v>132447</v>
      </c>
      <c r="E49" s="64">
        <f>E50</f>
        <v>132446.32</v>
      </c>
      <c r="F49" s="65">
        <f t="shared" si="1"/>
        <v>0.67999999999301508</v>
      </c>
    </row>
    <row r="50" spans="1:6" x14ac:dyDescent="0.2">
      <c r="A50" s="24" t="s">
        <v>205</v>
      </c>
      <c r="B50" s="63" t="s">
        <v>158</v>
      </c>
      <c r="C50" s="26" t="s">
        <v>216</v>
      </c>
      <c r="D50" s="64">
        <f>D51</f>
        <v>132447</v>
      </c>
      <c r="E50" s="64">
        <f>E51</f>
        <v>132446.32</v>
      </c>
      <c r="F50" s="65">
        <f t="shared" si="1"/>
        <v>0.67999999999301508</v>
      </c>
    </row>
    <row r="51" spans="1:6" ht="45" x14ac:dyDescent="0.2">
      <c r="A51" s="24" t="s">
        <v>217</v>
      </c>
      <c r="B51" s="63" t="s">
        <v>158</v>
      </c>
      <c r="C51" s="26" t="s">
        <v>218</v>
      </c>
      <c r="D51" s="64">
        <f>D52+D53</f>
        <v>132447</v>
      </c>
      <c r="E51" s="64">
        <f>E52+E53</f>
        <v>132446.32</v>
      </c>
      <c r="F51" s="65">
        <f t="shared" si="1"/>
        <v>0.67999999999301508</v>
      </c>
    </row>
    <row r="52" spans="1:6" x14ac:dyDescent="0.2">
      <c r="A52" s="24" t="s">
        <v>170</v>
      </c>
      <c r="B52" s="63" t="s">
        <v>158</v>
      </c>
      <c r="C52" s="26" t="s">
        <v>219</v>
      </c>
      <c r="D52" s="99">
        <v>112447</v>
      </c>
      <c r="E52" s="64">
        <v>112446.32</v>
      </c>
      <c r="F52" s="65">
        <f t="shared" si="1"/>
        <v>0.67999999999301508</v>
      </c>
    </row>
    <row r="53" spans="1:6" x14ac:dyDescent="0.2">
      <c r="A53" s="24" t="s">
        <v>203</v>
      </c>
      <c r="B53" s="63" t="s">
        <v>158</v>
      </c>
      <c r="C53" s="26" t="s">
        <v>220</v>
      </c>
      <c r="D53" s="99">
        <v>20000</v>
      </c>
      <c r="E53" s="64">
        <v>20000</v>
      </c>
      <c r="F53" s="65" t="str">
        <f t="shared" si="1"/>
        <v>-</v>
      </c>
    </row>
    <row r="54" spans="1:6" x14ac:dyDescent="0.2">
      <c r="A54" s="24" t="s">
        <v>221</v>
      </c>
      <c r="B54" s="63" t="s">
        <v>158</v>
      </c>
      <c r="C54" s="26" t="s">
        <v>222</v>
      </c>
      <c r="D54" s="64">
        <f t="shared" ref="D54:E56" si="2">D55</f>
        <v>192700</v>
      </c>
      <c r="E54" s="64">
        <f t="shared" si="2"/>
        <v>188077.09999999998</v>
      </c>
      <c r="F54" s="65">
        <f t="shared" si="1"/>
        <v>4622.9000000000233</v>
      </c>
    </row>
    <row r="55" spans="1:6" x14ac:dyDescent="0.2">
      <c r="A55" s="24"/>
      <c r="B55" s="63" t="s">
        <v>158</v>
      </c>
      <c r="C55" s="26" t="s">
        <v>223</v>
      </c>
      <c r="D55" s="64">
        <f t="shared" si="2"/>
        <v>192700</v>
      </c>
      <c r="E55" s="64">
        <f t="shared" si="2"/>
        <v>188077.09999999998</v>
      </c>
      <c r="F55" s="65">
        <f t="shared" si="1"/>
        <v>4622.9000000000233</v>
      </c>
    </row>
    <row r="56" spans="1:6" x14ac:dyDescent="0.2">
      <c r="A56" s="24" t="s">
        <v>205</v>
      </c>
      <c r="B56" s="63" t="s">
        <v>158</v>
      </c>
      <c r="C56" s="26" t="s">
        <v>224</v>
      </c>
      <c r="D56" s="64">
        <f t="shared" si="2"/>
        <v>192700</v>
      </c>
      <c r="E56" s="64">
        <f t="shared" si="2"/>
        <v>188077.09999999998</v>
      </c>
      <c r="F56" s="65">
        <f t="shared" si="1"/>
        <v>4622.9000000000233</v>
      </c>
    </row>
    <row r="57" spans="1:6" ht="56.25" x14ac:dyDescent="0.2">
      <c r="A57" s="24" t="s">
        <v>225</v>
      </c>
      <c r="B57" s="63" t="s">
        <v>158</v>
      </c>
      <c r="C57" s="26" t="s">
        <v>226</v>
      </c>
      <c r="D57" s="64">
        <f>D58+D59+D60</f>
        <v>192700</v>
      </c>
      <c r="E57" s="64">
        <f>E58+E59+E60</f>
        <v>188077.09999999998</v>
      </c>
      <c r="F57" s="65">
        <f t="shared" si="1"/>
        <v>4622.9000000000233</v>
      </c>
    </row>
    <row r="58" spans="1:6" ht="22.5" x14ac:dyDescent="0.2">
      <c r="A58" s="24" t="s">
        <v>177</v>
      </c>
      <c r="B58" s="63" t="s">
        <v>158</v>
      </c>
      <c r="C58" s="26" t="s">
        <v>227</v>
      </c>
      <c r="D58" s="99">
        <v>134986</v>
      </c>
      <c r="E58" s="64">
        <v>130363.1</v>
      </c>
      <c r="F58" s="65">
        <f t="shared" si="1"/>
        <v>4622.8999999999942</v>
      </c>
    </row>
    <row r="59" spans="1:6" ht="33.75" x14ac:dyDescent="0.2">
      <c r="A59" s="24" t="s">
        <v>179</v>
      </c>
      <c r="B59" s="63" t="s">
        <v>158</v>
      </c>
      <c r="C59" s="26" t="s">
        <v>228</v>
      </c>
      <c r="D59" s="99">
        <v>38958.58</v>
      </c>
      <c r="E59" s="64">
        <v>38958.58</v>
      </c>
      <c r="F59" s="65" t="str">
        <f t="shared" si="1"/>
        <v>-</v>
      </c>
    </row>
    <row r="60" spans="1:6" x14ac:dyDescent="0.2">
      <c r="A60" s="24" t="s">
        <v>170</v>
      </c>
      <c r="B60" s="63" t="s">
        <v>158</v>
      </c>
      <c r="C60" s="26" t="s">
        <v>229</v>
      </c>
      <c r="D60" s="99">
        <v>18755.419999999998</v>
      </c>
      <c r="E60" s="64">
        <v>18755.419999999998</v>
      </c>
      <c r="F60" s="65" t="str">
        <f t="shared" si="1"/>
        <v>-</v>
      </c>
    </row>
    <row r="61" spans="1:6" ht="22.5" x14ac:dyDescent="0.2">
      <c r="A61" s="24" t="s">
        <v>230</v>
      </c>
      <c r="B61" s="63" t="s">
        <v>158</v>
      </c>
      <c r="C61" s="26" t="s">
        <v>231</v>
      </c>
      <c r="D61" s="64">
        <f t="shared" ref="D61:E64" si="3">D62</f>
        <v>19400</v>
      </c>
      <c r="E61" s="64">
        <f t="shared" si="3"/>
        <v>19400</v>
      </c>
      <c r="F61" s="65" t="str">
        <f t="shared" si="1"/>
        <v>-</v>
      </c>
    </row>
    <row r="62" spans="1:6" x14ac:dyDescent="0.2">
      <c r="A62" s="24" t="s">
        <v>164</v>
      </c>
      <c r="B62" s="63" t="s">
        <v>158</v>
      </c>
      <c r="C62" s="26" t="s">
        <v>232</v>
      </c>
      <c r="D62" s="64">
        <f t="shared" si="3"/>
        <v>19400</v>
      </c>
      <c r="E62" s="64">
        <f t="shared" si="3"/>
        <v>19400</v>
      </c>
      <c r="F62" s="65" t="str">
        <f t="shared" si="1"/>
        <v>-</v>
      </c>
    </row>
    <row r="63" spans="1:6" ht="56.25" x14ac:dyDescent="0.2">
      <c r="A63" s="24" t="s">
        <v>233</v>
      </c>
      <c r="B63" s="63" t="s">
        <v>158</v>
      </c>
      <c r="C63" s="26" t="s">
        <v>234</v>
      </c>
      <c r="D63" s="64">
        <f t="shared" si="3"/>
        <v>19400</v>
      </c>
      <c r="E63" s="64">
        <f t="shared" si="3"/>
        <v>19400</v>
      </c>
      <c r="F63" s="65" t="str">
        <f t="shared" si="1"/>
        <v>-</v>
      </c>
    </row>
    <row r="64" spans="1:6" ht="67.5" x14ac:dyDescent="0.2">
      <c r="A64" s="66" t="s">
        <v>235</v>
      </c>
      <c r="B64" s="63" t="s">
        <v>158</v>
      </c>
      <c r="C64" s="26" t="s">
        <v>236</v>
      </c>
      <c r="D64" s="100">
        <f t="shared" si="3"/>
        <v>19400</v>
      </c>
      <c r="E64" s="64">
        <f t="shared" si="3"/>
        <v>19400</v>
      </c>
      <c r="F64" s="65" t="str">
        <f t="shared" si="1"/>
        <v>-</v>
      </c>
    </row>
    <row r="65" spans="1:6" x14ac:dyDescent="0.2">
      <c r="A65" s="24" t="s">
        <v>170</v>
      </c>
      <c r="B65" s="63" t="s">
        <v>158</v>
      </c>
      <c r="C65" s="26" t="s">
        <v>237</v>
      </c>
      <c r="D65" s="99">
        <v>19400</v>
      </c>
      <c r="E65" s="64">
        <v>19400</v>
      </c>
      <c r="F65" s="65" t="str">
        <f t="shared" si="1"/>
        <v>-</v>
      </c>
    </row>
    <row r="66" spans="1:6" x14ac:dyDescent="0.2">
      <c r="A66" s="24" t="s">
        <v>238</v>
      </c>
      <c r="B66" s="63" t="s">
        <v>158</v>
      </c>
      <c r="C66" s="26" t="s">
        <v>239</v>
      </c>
      <c r="D66" s="64">
        <f>D67</f>
        <v>1790242</v>
      </c>
      <c r="E66" s="64">
        <f>E67</f>
        <v>1790208.1600000001</v>
      </c>
      <c r="F66" s="65">
        <f t="shared" si="1"/>
        <v>33.839999999850988</v>
      </c>
    </row>
    <row r="67" spans="1:6" x14ac:dyDescent="0.2">
      <c r="A67" s="24" t="s">
        <v>164</v>
      </c>
      <c r="B67" s="63" t="s">
        <v>158</v>
      </c>
      <c r="C67" s="26" t="s">
        <v>240</v>
      </c>
      <c r="D67" s="64">
        <f>D68</f>
        <v>1790242</v>
      </c>
      <c r="E67" s="64">
        <f>E68</f>
        <v>1790208.1600000001</v>
      </c>
      <c r="F67" s="65">
        <f t="shared" si="1"/>
        <v>33.839999999850988</v>
      </c>
    </row>
    <row r="68" spans="1:6" ht="56.25" x14ac:dyDescent="0.2">
      <c r="A68" s="24" t="s">
        <v>241</v>
      </c>
      <c r="B68" s="63" t="s">
        <v>158</v>
      </c>
      <c r="C68" s="26" t="s">
        <v>242</v>
      </c>
      <c r="D68" s="64">
        <f>D69+D72</f>
        <v>1790242</v>
      </c>
      <c r="E68" s="64">
        <f>E69+E72</f>
        <v>1790208.1600000001</v>
      </c>
      <c r="F68" s="65">
        <f t="shared" si="1"/>
        <v>33.839999999850988</v>
      </c>
    </row>
    <row r="69" spans="1:6" ht="78.75" x14ac:dyDescent="0.2">
      <c r="A69" s="66" t="s">
        <v>243</v>
      </c>
      <c r="B69" s="63" t="s">
        <v>158</v>
      </c>
      <c r="C69" s="26" t="s">
        <v>244</v>
      </c>
      <c r="D69" s="64">
        <f>D70+D71</f>
        <v>1749794</v>
      </c>
      <c r="E69" s="64">
        <f>E70+E71</f>
        <v>1749792.55</v>
      </c>
      <c r="F69" s="65">
        <f t="shared" si="1"/>
        <v>1.4499999999534339</v>
      </c>
    </row>
    <row r="70" spans="1:6" x14ac:dyDescent="0.2">
      <c r="A70" s="24" t="s">
        <v>170</v>
      </c>
      <c r="B70" s="63" t="s">
        <v>158</v>
      </c>
      <c r="C70" s="26" t="s">
        <v>245</v>
      </c>
      <c r="D70" s="99">
        <v>1739391</v>
      </c>
      <c r="E70" s="64">
        <v>1739389.78</v>
      </c>
      <c r="F70" s="65">
        <f t="shared" si="1"/>
        <v>1.2199999999720603</v>
      </c>
    </row>
    <row r="71" spans="1:6" x14ac:dyDescent="0.2">
      <c r="A71" s="24" t="s">
        <v>203</v>
      </c>
      <c r="B71" s="63" t="s">
        <v>158</v>
      </c>
      <c r="C71" s="26" t="s">
        <v>246</v>
      </c>
      <c r="D71" s="99">
        <v>10403</v>
      </c>
      <c r="E71" s="64">
        <v>10402.77</v>
      </c>
      <c r="F71" s="65">
        <f t="shared" si="1"/>
        <v>0.22999999999956344</v>
      </c>
    </row>
    <row r="72" spans="1:6" ht="67.5" x14ac:dyDescent="0.2">
      <c r="A72" s="66" t="s">
        <v>247</v>
      </c>
      <c r="B72" s="63" t="s">
        <v>158</v>
      </c>
      <c r="C72" s="26" t="s">
        <v>248</v>
      </c>
      <c r="D72" s="64">
        <f>D73</f>
        <v>40448</v>
      </c>
      <c r="E72" s="64">
        <f>E73</f>
        <v>40415.61</v>
      </c>
      <c r="F72" s="65">
        <f t="shared" si="1"/>
        <v>32.389999999999418</v>
      </c>
    </row>
    <row r="73" spans="1:6" x14ac:dyDescent="0.2">
      <c r="A73" s="24" t="s">
        <v>170</v>
      </c>
      <c r="B73" s="63" t="s">
        <v>158</v>
      </c>
      <c r="C73" s="26" t="s">
        <v>249</v>
      </c>
      <c r="D73" s="99">
        <v>40448</v>
      </c>
      <c r="E73" s="64">
        <v>40415.61</v>
      </c>
      <c r="F73" s="65">
        <f t="shared" si="1"/>
        <v>32.389999999999418</v>
      </c>
    </row>
    <row r="74" spans="1:6" x14ac:dyDescent="0.2">
      <c r="A74" s="24" t="s">
        <v>250</v>
      </c>
      <c r="B74" s="63" t="s">
        <v>158</v>
      </c>
      <c r="C74" s="26" t="s">
        <v>251</v>
      </c>
      <c r="D74" s="64">
        <f>D75</f>
        <v>5157727.04</v>
      </c>
      <c r="E74" s="64">
        <f>E75</f>
        <v>5157727.04</v>
      </c>
      <c r="F74" s="65" t="str">
        <f t="shared" si="1"/>
        <v>-</v>
      </c>
    </row>
    <row r="75" spans="1:6" x14ac:dyDescent="0.2">
      <c r="A75" s="24" t="s">
        <v>164</v>
      </c>
      <c r="B75" s="63" t="s">
        <v>158</v>
      </c>
      <c r="C75" s="26" t="s">
        <v>252</v>
      </c>
      <c r="D75" s="64">
        <f>D76</f>
        <v>5157727.04</v>
      </c>
      <c r="E75" s="64">
        <f>E76</f>
        <v>5157727.04</v>
      </c>
      <c r="F75" s="65" t="str">
        <f t="shared" si="1"/>
        <v>-</v>
      </c>
    </row>
    <row r="76" spans="1:6" ht="33.75" x14ac:dyDescent="0.2">
      <c r="A76" s="24" t="s">
        <v>253</v>
      </c>
      <c r="B76" s="63" t="s">
        <v>158</v>
      </c>
      <c r="C76" s="26" t="s">
        <v>254</v>
      </c>
      <c r="D76" s="64">
        <f>D77+D79</f>
        <v>5157727.04</v>
      </c>
      <c r="E76" s="64">
        <f>E77+E79</f>
        <v>5157727.04</v>
      </c>
      <c r="F76" s="65" t="str">
        <f t="shared" si="1"/>
        <v>-</v>
      </c>
    </row>
    <row r="77" spans="1:6" ht="56.25" x14ac:dyDescent="0.2">
      <c r="A77" s="24" t="s">
        <v>255</v>
      </c>
      <c r="B77" s="63" t="s">
        <v>158</v>
      </c>
      <c r="C77" s="26" t="s">
        <v>256</v>
      </c>
      <c r="D77" s="64">
        <f>D78</f>
        <v>4489127.04</v>
      </c>
      <c r="E77" s="64">
        <f>E78</f>
        <v>4489127.04</v>
      </c>
      <c r="F77" s="65" t="str">
        <f t="shared" si="1"/>
        <v>-</v>
      </c>
    </row>
    <row r="78" spans="1:6" ht="45" x14ac:dyDescent="0.2">
      <c r="A78" s="24" t="s">
        <v>257</v>
      </c>
      <c r="B78" s="63" t="s">
        <v>158</v>
      </c>
      <c r="C78" s="26" t="s">
        <v>258</v>
      </c>
      <c r="D78" s="99">
        <v>4489127.04</v>
      </c>
      <c r="E78" s="64">
        <v>4489127.04</v>
      </c>
      <c r="F78" s="65" t="str">
        <f t="shared" si="1"/>
        <v>-</v>
      </c>
    </row>
    <row r="79" spans="1:6" ht="56.25" x14ac:dyDescent="0.2">
      <c r="A79" s="24" t="s">
        <v>259</v>
      </c>
      <c r="B79" s="63" t="s">
        <v>158</v>
      </c>
      <c r="C79" s="26" t="s">
        <v>260</v>
      </c>
      <c r="D79" s="64">
        <f>D80</f>
        <v>668600</v>
      </c>
      <c r="E79" s="64">
        <f>E80</f>
        <v>668600</v>
      </c>
      <c r="F79" s="65" t="str">
        <f t="shared" ref="F79:F94" si="4">IF(OR(D79="-",IF(E79="-",0,E79)&gt;=IF(D79="-",0,D79)),"-",IF(D79="-",0,D79)-IF(E79="-",0,E79))</f>
        <v>-</v>
      </c>
    </row>
    <row r="80" spans="1:6" ht="45" x14ac:dyDescent="0.2">
      <c r="A80" s="24" t="s">
        <v>257</v>
      </c>
      <c r="B80" s="63" t="s">
        <v>158</v>
      </c>
      <c r="C80" s="26" t="s">
        <v>261</v>
      </c>
      <c r="D80" s="99">
        <v>668600</v>
      </c>
      <c r="E80" s="64">
        <v>668600</v>
      </c>
      <c r="F80" s="65" t="str">
        <f t="shared" si="4"/>
        <v>-</v>
      </c>
    </row>
    <row r="81" spans="1:6" x14ac:dyDescent="0.2">
      <c r="A81" s="24" t="s">
        <v>262</v>
      </c>
      <c r="B81" s="63" t="s">
        <v>158</v>
      </c>
      <c r="C81" s="26" t="s">
        <v>263</v>
      </c>
      <c r="D81" s="64">
        <f>D82+D87</f>
        <v>154957.07999999999</v>
      </c>
      <c r="E81" s="64">
        <f>E82+E87</f>
        <v>154957.07999999999</v>
      </c>
      <c r="F81" s="65" t="str">
        <f t="shared" si="4"/>
        <v>-</v>
      </c>
    </row>
    <row r="82" spans="1:6" x14ac:dyDescent="0.2">
      <c r="A82" s="24"/>
      <c r="B82" s="63" t="s">
        <v>158</v>
      </c>
      <c r="C82" s="26" t="s">
        <v>264</v>
      </c>
      <c r="D82" s="64">
        <f t="shared" ref="D82:E84" si="5">D83</f>
        <v>148957.07999999999</v>
      </c>
      <c r="E82" s="64">
        <f t="shared" si="5"/>
        <v>148957.07999999999</v>
      </c>
      <c r="F82" s="65" t="str">
        <f t="shared" si="4"/>
        <v>-</v>
      </c>
    </row>
    <row r="83" spans="1:6" x14ac:dyDescent="0.2">
      <c r="A83" s="24" t="s">
        <v>205</v>
      </c>
      <c r="B83" s="63" t="s">
        <v>158</v>
      </c>
      <c r="C83" s="26" t="s">
        <v>265</v>
      </c>
      <c r="D83" s="64">
        <f t="shared" si="5"/>
        <v>148957.07999999999</v>
      </c>
      <c r="E83" s="64">
        <f t="shared" si="5"/>
        <v>148957.07999999999</v>
      </c>
      <c r="F83" s="65" t="str">
        <f t="shared" si="4"/>
        <v>-</v>
      </c>
    </row>
    <row r="84" spans="1:6" ht="33.75" x14ac:dyDescent="0.2">
      <c r="A84" s="24" t="s">
        <v>266</v>
      </c>
      <c r="B84" s="63" t="s">
        <v>158</v>
      </c>
      <c r="C84" s="26" t="s">
        <v>267</v>
      </c>
      <c r="D84" s="64">
        <f t="shared" si="5"/>
        <v>148957.07999999999</v>
      </c>
      <c r="E84" s="64">
        <f t="shared" si="5"/>
        <v>148957.07999999999</v>
      </c>
      <c r="F84" s="65" t="str">
        <f t="shared" si="4"/>
        <v>-</v>
      </c>
    </row>
    <row r="85" spans="1:6" x14ac:dyDescent="0.2">
      <c r="A85" s="24" t="s">
        <v>268</v>
      </c>
      <c r="B85" s="63" t="s">
        <v>158</v>
      </c>
      <c r="C85" s="26" t="s">
        <v>269</v>
      </c>
      <c r="D85" s="99">
        <v>148957.07999999999</v>
      </c>
      <c r="E85" s="64">
        <v>148957.07999999999</v>
      </c>
      <c r="F85" s="65" t="str">
        <f t="shared" si="4"/>
        <v>-</v>
      </c>
    </row>
    <row r="86" spans="1:6" x14ac:dyDescent="0.2">
      <c r="A86" s="24"/>
      <c r="B86" s="63" t="s">
        <v>158</v>
      </c>
      <c r="C86" s="26" t="s">
        <v>270</v>
      </c>
      <c r="D86" s="99">
        <v>6000</v>
      </c>
      <c r="E86" s="64">
        <v>6000</v>
      </c>
      <c r="F86" s="65" t="str">
        <f t="shared" si="4"/>
        <v>-</v>
      </c>
    </row>
    <row r="87" spans="1:6" ht="33.75" x14ac:dyDescent="0.2">
      <c r="A87" s="24" t="s">
        <v>271</v>
      </c>
      <c r="B87" s="63" t="s">
        <v>158</v>
      </c>
      <c r="C87" s="26" t="s">
        <v>272</v>
      </c>
      <c r="D87" s="99">
        <v>6000</v>
      </c>
      <c r="E87" s="64">
        <v>6000</v>
      </c>
      <c r="F87" s="65" t="str">
        <f t="shared" si="4"/>
        <v>-</v>
      </c>
    </row>
    <row r="88" spans="1:6" ht="56.25" x14ac:dyDescent="0.2">
      <c r="A88" s="24" t="s">
        <v>273</v>
      </c>
      <c r="B88" s="63" t="s">
        <v>158</v>
      </c>
      <c r="C88" s="26" t="s">
        <v>274</v>
      </c>
      <c r="D88" s="99">
        <v>6000</v>
      </c>
      <c r="E88" s="64">
        <v>6000</v>
      </c>
      <c r="F88" s="65" t="str">
        <f t="shared" si="4"/>
        <v>-</v>
      </c>
    </row>
    <row r="89" spans="1:6" x14ac:dyDescent="0.2">
      <c r="A89" s="24" t="s">
        <v>275</v>
      </c>
      <c r="B89" s="63" t="s">
        <v>158</v>
      </c>
      <c r="C89" s="26" t="s">
        <v>276</v>
      </c>
      <c r="D89" s="99">
        <v>6000</v>
      </c>
      <c r="E89" s="64">
        <v>6000</v>
      </c>
      <c r="F89" s="65" t="str">
        <f t="shared" si="4"/>
        <v>-</v>
      </c>
    </row>
    <row r="90" spans="1:6" ht="22.5" x14ac:dyDescent="0.2">
      <c r="A90" s="24" t="s">
        <v>277</v>
      </c>
      <c r="B90" s="63" t="s">
        <v>158</v>
      </c>
      <c r="C90" s="26" t="s">
        <v>278</v>
      </c>
      <c r="D90" s="99">
        <v>134.85</v>
      </c>
      <c r="E90" s="64">
        <v>134.85</v>
      </c>
      <c r="F90" s="65" t="str">
        <f t="shared" si="4"/>
        <v>-</v>
      </c>
    </row>
    <row r="91" spans="1:6" x14ac:dyDescent="0.2">
      <c r="A91" s="24"/>
      <c r="B91" s="63" t="s">
        <v>158</v>
      </c>
      <c r="C91" s="26" t="s">
        <v>279</v>
      </c>
      <c r="D91" s="99">
        <v>134.85</v>
      </c>
      <c r="E91" s="64">
        <v>134.85</v>
      </c>
      <c r="F91" s="65" t="str">
        <f t="shared" si="4"/>
        <v>-</v>
      </c>
    </row>
    <row r="92" spans="1:6" ht="22.5" x14ac:dyDescent="0.2">
      <c r="A92" s="24" t="s">
        <v>280</v>
      </c>
      <c r="B92" s="63" t="s">
        <v>158</v>
      </c>
      <c r="C92" s="26" t="s">
        <v>281</v>
      </c>
      <c r="D92" s="99">
        <v>134.85</v>
      </c>
      <c r="E92" s="64">
        <v>134.85</v>
      </c>
      <c r="F92" s="65" t="str">
        <f t="shared" si="4"/>
        <v>-</v>
      </c>
    </row>
    <row r="93" spans="1:6" ht="45" x14ac:dyDescent="0.2">
      <c r="A93" s="24" t="s">
        <v>282</v>
      </c>
      <c r="B93" s="63" t="s">
        <v>158</v>
      </c>
      <c r="C93" s="26" t="s">
        <v>283</v>
      </c>
      <c r="D93" s="99">
        <v>134.85</v>
      </c>
      <c r="E93" s="64">
        <v>134.85</v>
      </c>
      <c r="F93" s="65" t="str">
        <f t="shared" si="4"/>
        <v>-</v>
      </c>
    </row>
    <row r="94" spans="1:6" x14ac:dyDescent="0.2">
      <c r="A94" s="24" t="s">
        <v>284</v>
      </c>
      <c r="B94" s="63" t="s">
        <v>158</v>
      </c>
      <c r="C94" s="26" t="s">
        <v>285</v>
      </c>
      <c r="D94" s="98">
        <v>134.85</v>
      </c>
      <c r="E94" s="64">
        <v>134.85</v>
      </c>
      <c r="F94" s="65" t="str">
        <f t="shared" si="4"/>
        <v>-</v>
      </c>
    </row>
    <row r="95" spans="1:6" ht="9" customHeight="1" x14ac:dyDescent="0.2">
      <c r="A95" s="67"/>
      <c r="B95" s="68"/>
      <c r="C95" s="69"/>
      <c r="D95" s="70"/>
      <c r="E95" s="68"/>
      <c r="F95" s="68"/>
    </row>
    <row r="96" spans="1:6" ht="13.5" customHeight="1" x14ac:dyDescent="0.2">
      <c r="A96" s="71" t="s">
        <v>286</v>
      </c>
      <c r="B96" s="72" t="s">
        <v>287</v>
      </c>
      <c r="C96" s="73" t="s">
        <v>159</v>
      </c>
      <c r="D96" s="74">
        <f>Доходы!D19-Расходы!D13</f>
        <v>-31530.179999999702</v>
      </c>
      <c r="E96" s="74">
        <f>Доходы!E19-Расходы!E13</f>
        <v>77721.780000001192</v>
      </c>
      <c r="F96" s="75" t="s">
        <v>288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D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D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5" t="s">
        <v>289</v>
      </c>
      <c r="B1" s="125"/>
      <c r="C1" s="125"/>
      <c r="D1" s="125"/>
      <c r="E1" s="125"/>
      <c r="F1" s="125"/>
    </row>
    <row r="2" spans="1:6" ht="13.15" customHeight="1" x14ac:dyDescent="0.25">
      <c r="A2" s="113" t="s">
        <v>290</v>
      </c>
      <c r="B2" s="113"/>
      <c r="C2" s="113"/>
      <c r="D2" s="113"/>
      <c r="E2" s="113"/>
      <c r="F2" s="113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7" t="s">
        <v>21</v>
      </c>
      <c r="B4" s="101" t="s">
        <v>22</v>
      </c>
      <c r="C4" s="118" t="s">
        <v>291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9"/>
      <c r="D5" s="105"/>
      <c r="E5" s="105"/>
      <c r="F5" s="111"/>
    </row>
    <row r="6" spans="1:6" ht="6" customHeight="1" x14ac:dyDescent="0.2">
      <c r="A6" s="108"/>
      <c r="B6" s="102"/>
      <c r="C6" s="119"/>
      <c r="D6" s="105"/>
      <c r="E6" s="105"/>
      <c r="F6" s="111"/>
    </row>
    <row r="7" spans="1:6" ht="4.9000000000000004" customHeight="1" x14ac:dyDescent="0.2">
      <c r="A7" s="108"/>
      <c r="B7" s="102"/>
      <c r="C7" s="119"/>
      <c r="D7" s="105"/>
      <c r="E7" s="105"/>
      <c r="F7" s="111"/>
    </row>
    <row r="8" spans="1:6" ht="6" customHeight="1" x14ac:dyDescent="0.2">
      <c r="A8" s="108"/>
      <c r="B8" s="102"/>
      <c r="C8" s="119"/>
      <c r="D8" s="105"/>
      <c r="E8" s="105"/>
      <c r="F8" s="111"/>
    </row>
    <row r="9" spans="1:6" ht="6" customHeight="1" x14ac:dyDescent="0.2">
      <c r="A9" s="108"/>
      <c r="B9" s="102"/>
      <c r="C9" s="119"/>
      <c r="D9" s="105"/>
      <c r="E9" s="105"/>
      <c r="F9" s="111"/>
    </row>
    <row r="10" spans="1:6" ht="18" customHeight="1" x14ac:dyDescent="0.2">
      <c r="A10" s="109"/>
      <c r="B10" s="103"/>
      <c r="C10" s="126"/>
      <c r="D10" s="106"/>
      <c r="E10" s="106"/>
      <c r="F10" s="11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292</v>
      </c>
      <c r="B12" s="78" t="s">
        <v>293</v>
      </c>
      <c r="C12" s="79" t="s">
        <v>159</v>
      </c>
      <c r="D12" s="80">
        <v>31530.18</v>
      </c>
      <c r="E12" s="80">
        <f>E16+E17+E20</f>
        <v>-77721.779999999329</v>
      </c>
      <c r="F12" s="81" t="s">
        <v>159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294</v>
      </c>
      <c r="B14" s="87" t="s">
        <v>295</v>
      </c>
      <c r="C14" s="88" t="s">
        <v>159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296</v>
      </c>
      <c r="B15" s="83"/>
      <c r="C15" s="84"/>
      <c r="D15" s="85"/>
      <c r="E15" s="85"/>
      <c r="F15" s="86"/>
    </row>
    <row r="16" spans="1:6" ht="33.75" x14ac:dyDescent="0.2">
      <c r="A16" s="34" t="s">
        <v>297</v>
      </c>
      <c r="B16" s="35" t="s">
        <v>295</v>
      </c>
      <c r="C16" s="89" t="s">
        <v>298</v>
      </c>
      <c r="D16" s="37">
        <v>709000</v>
      </c>
      <c r="E16" s="37">
        <v>709000</v>
      </c>
      <c r="F16" s="38" t="s">
        <v>44</v>
      </c>
    </row>
    <row r="17" spans="1:6" ht="33.75" x14ac:dyDescent="0.2">
      <c r="A17" s="24" t="s">
        <v>299</v>
      </c>
      <c r="B17" s="25" t="s">
        <v>295</v>
      </c>
      <c r="C17" s="90" t="s">
        <v>300</v>
      </c>
      <c r="D17" s="27">
        <v>-709000</v>
      </c>
      <c r="E17" s="27">
        <v>-709000</v>
      </c>
      <c r="F17" s="65" t="s">
        <v>44</v>
      </c>
    </row>
    <row r="18" spans="1:6" x14ac:dyDescent="0.2">
      <c r="A18" s="51" t="s">
        <v>301</v>
      </c>
      <c r="B18" s="87" t="s">
        <v>302</v>
      </c>
      <c r="C18" s="88" t="s">
        <v>159</v>
      </c>
      <c r="D18" s="54" t="s">
        <v>44</v>
      </c>
      <c r="E18" s="54" t="s">
        <v>44</v>
      </c>
      <c r="F18" s="56" t="s">
        <v>44</v>
      </c>
    </row>
    <row r="19" spans="1:6" x14ac:dyDescent="0.2">
      <c r="A19" s="82" t="s">
        <v>296</v>
      </c>
      <c r="B19" s="83"/>
      <c r="C19" s="84"/>
      <c r="D19" s="85"/>
      <c r="E19" s="85"/>
      <c r="F19" s="86"/>
    </row>
    <row r="20" spans="1:6" x14ac:dyDescent="0.2">
      <c r="A20" s="77" t="s">
        <v>303</v>
      </c>
      <c r="B20" s="78" t="s">
        <v>304</v>
      </c>
      <c r="C20" s="79" t="s">
        <v>305</v>
      </c>
      <c r="D20" s="80">
        <f>D21</f>
        <v>31530.179999999702</v>
      </c>
      <c r="E20" s="80">
        <f>E21</f>
        <v>-77721.779999999329</v>
      </c>
      <c r="F20" s="81">
        <v>1044416.01</v>
      </c>
    </row>
    <row r="21" spans="1:6" ht="22.5" x14ac:dyDescent="0.2">
      <c r="A21" s="77" t="s">
        <v>306</v>
      </c>
      <c r="B21" s="78" t="s">
        <v>304</v>
      </c>
      <c r="C21" s="79" t="s">
        <v>307</v>
      </c>
      <c r="D21" s="80">
        <f>D22+D24</f>
        <v>31530.179999999702</v>
      </c>
      <c r="E21" s="80">
        <f>E22+E24</f>
        <v>-77721.779999999329</v>
      </c>
      <c r="F21" s="81">
        <v>1044416.01</v>
      </c>
    </row>
    <row r="22" spans="1:6" x14ac:dyDescent="0.2">
      <c r="A22" s="77" t="s">
        <v>308</v>
      </c>
      <c r="B22" s="78" t="s">
        <v>309</v>
      </c>
      <c r="C22" s="79" t="s">
        <v>310</v>
      </c>
      <c r="D22" s="80">
        <f>D23</f>
        <v>-12953700</v>
      </c>
      <c r="E22" s="80">
        <f>E23</f>
        <v>-13085258.85</v>
      </c>
      <c r="F22" s="81" t="s">
        <v>288</v>
      </c>
    </row>
    <row r="23" spans="1:6" ht="22.5" x14ac:dyDescent="0.2">
      <c r="A23" s="24" t="s">
        <v>311</v>
      </c>
      <c r="B23" s="25" t="s">
        <v>309</v>
      </c>
      <c r="C23" s="90" t="s">
        <v>312</v>
      </c>
      <c r="D23" s="27">
        <v>-12953700</v>
      </c>
      <c r="E23" s="27">
        <v>-13085258.85</v>
      </c>
      <c r="F23" s="65" t="s">
        <v>288</v>
      </c>
    </row>
    <row r="24" spans="1:6" x14ac:dyDescent="0.2">
      <c r="A24" s="77" t="s">
        <v>313</v>
      </c>
      <c r="B24" s="78" t="s">
        <v>314</v>
      </c>
      <c r="C24" s="79" t="s">
        <v>315</v>
      </c>
      <c r="D24" s="80">
        <f>D25</f>
        <v>12985230.18</v>
      </c>
      <c r="E24" s="80">
        <f>E25</f>
        <v>13007537.07</v>
      </c>
      <c r="F24" s="81" t="s">
        <v>288</v>
      </c>
    </row>
    <row r="25" spans="1:6" ht="22.5" x14ac:dyDescent="0.2">
      <c r="A25" s="24" t="s">
        <v>316</v>
      </c>
      <c r="B25" s="25" t="s">
        <v>314</v>
      </c>
      <c r="C25" s="90" t="s">
        <v>317</v>
      </c>
      <c r="D25" s="27">
        <v>12985230.18</v>
      </c>
      <c r="E25" s="27">
        <v>13007537.07</v>
      </c>
      <c r="F25" s="65" t="s">
        <v>288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2" spans="1:6" ht="12.75" customHeight="1" x14ac:dyDescent="0.2">
      <c r="A32" s="97" t="s">
        <v>344</v>
      </c>
    </row>
    <row r="33" spans="1:1" ht="12.75" customHeight="1" x14ac:dyDescent="0.2">
      <c r="A33" t="s">
        <v>341</v>
      </c>
    </row>
    <row r="35" spans="1:1" ht="12.75" customHeight="1" x14ac:dyDescent="0.2">
      <c r="A35" s="97" t="s">
        <v>345</v>
      </c>
    </row>
    <row r="36" spans="1:1" ht="12.75" customHeight="1" x14ac:dyDescent="0.2">
      <c r="A36" t="s">
        <v>342</v>
      </c>
    </row>
    <row r="38" spans="1:1" ht="12.75" customHeight="1" x14ac:dyDescent="0.2">
      <c r="A38" s="97" t="s">
        <v>346</v>
      </c>
    </row>
    <row r="39" spans="1:1" ht="12.75" customHeight="1" x14ac:dyDescent="0.2">
      <c r="A39" t="s">
        <v>343</v>
      </c>
    </row>
    <row r="41" spans="1:1" ht="12.75" customHeight="1" x14ac:dyDescent="0.2">
      <c r="A41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6:F26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99:F9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318</v>
      </c>
      <c r="B1" t="s">
        <v>28</v>
      </c>
    </row>
    <row r="2" spans="1:2" x14ac:dyDescent="0.2">
      <c r="A2" t="s">
        <v>319</v>
      </c>
      <c r="B2" t="s">
        <v>320</v>
      </c>
    </row>
    <row r="3" spans="1:2" x14ac:dyDescent="0.2">
      <c r="A3" t="s">
        <v>321</v>
      </c>
      <c r="B3" t="s">
        <v>6</v>
      </c>
    </row>
    <row r="4" spans="1:2" x14ac:dyDescent="0.2">
      <c r="A4" t="s">
        <v>322</v>
      </c>
      <c r="B4" t="s">
        <v>323</v>
      </c>
    </row>
    <row r="5" spans="1:2" x14ac:dyDescent="0.2">
      <c r="A5" t="s">
        <v>324</v>
      </c>
      <c r="B5" t="s">
        <v>325</v>
      </c>
    </row>
    <row r="6" spans="1:2" x14ac:dyDescent="0.2">
      <c r="A6" t="s">
        <v>326</v>
      </c>
      <c r="B6" t="s">
        <v>327</v>
      </c>
    </row>
    <row r="7" spans="1:2" x14ac:dyDescent="0.2">
      <c r="A7" t="s">
        <v>328</v>
      </c>
      <c r="B7" t="s">
        <v>327</v>
      </c>
    </row>
    <row r="8" spans="1:2" x14ac:dyDescent="0.2">
      <c r="A8" t="s">
        <v>329</v>
      </c>
      <c r="B8" t="s">
        <v>330</v>
      </c>
    </row>
    <row r="9" spans="1:2" x14ac:dyDescent="0.2">
      <c r="A9" t="s">
        <v>331</v>
      </c>
      <c r="B9" t="s">
        <v>332</v>
      </c>
    </row>
    <row r="10" spans="1:2" x14ac:dyDescent="0.2">
      <c r="A10" t="s">
        <v>333</v>
      </c>
      <c r="B10" t="s">
        <v>325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8-bud</dc:creator>
  <dc:description>POI HSSF rep:2.46.0.107</dc:description>
  <cp:lastModifiedBy>Комп</cp:lastModifiedBy>
  <cp:lastPrinted>2019-01-19T10:27:52Z</cp:lastPrinted>
  <dcterms:created xsi:type="dcterms:W3CDTF">2019-01-19T09:35:19Z</dcterms:created>
  <dcterms:modified xsi:type="dcterms:W3CDTF">2019-02-20T13:56:42Z</dcterms:modified>
</cp:coreProperties>
</file>